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6\4.公営企業\20250124【0207〆】公営企業_経営比較分析表\各課作成（提出用）\"/>
    </mc:Choice>
  </mc:AlternateContent>
  <xr:revisionPtr revIDLastSave="0" documentId="8_{2CDC2453-6703-4E64-B57D-9221BC8A7F96}" xr6:coauthVersionLast="45" xr6:coauthVersionMax="45" xr10:uidLastSave="{00000000-0000-0000-0000-000000000000}"/>
  <workbookProtection workbookAlgorithmName="SHA-512" workbookHashValue="nNgJdg8gEpRuUZDxsiSXUbnnOn9nl9aoFuDBcf8jtw1rrbFFOLeCq3cyv3Clc9ogH3wwpVqmKVG4L2LjFlV23A==" workbookSaltValue="l1ZO8Qg82VPWeerk0VCkN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JW8" i="4" s="1"/>
  <c r="Z6" i="5"/>
  <c r="ID8" i="4" s="1"/>
  <c r="Y6" i="5"/>
  <c r="X6" i="5"/>
  <c r="W6" i="5"/>
  <c r="V6" i="5"/>
  <c r="U6" i="5"/>
  <c r="T6" i="5"/>
  <c r="S6" i="5"/>
  <c r="R6" i="5"/>
  <c r="CN10" i="4" s="1"/>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EG12" i="4"/>
  <c r="CN12" i="4"/>
  <c r="AU12" i="4"/>
  <c r="B12" i="4"/>
  <c r="LP10" i="4"/>
  <c r="JW10" i="4"/>
  <c r="ID10" i="4"/>
  <c r="FZ10" i="4"/>
  <c r="EG10" i="4"/>
  <c r="AU10" i="4"/>
  <c r="LP8" i="4"/>
  <c r="FZ8" i="4"/>
  <c r="EG8" i="4"/>
  <c r="CN8" i="4"/>
  <c r="AU8" i="4"/>
  <c r="IZ54" i="4" l="1"/>
  <c r="BX54" i="4"/>
  <c r="MN54" i="4"/>
  <c r="MO78" i="4"/>
  <c r="JB78" i="4"/>
  <c r="IZ32" i="4"/>
  <c r="BX32" i="4"/>
  <c r="MN32" i="4"/>
  <c r="FL54" i="4"/>
  <c r="BX78" i="4"/>
  <c r="FO78" i="4"/>
  <c r="FL32" i="4"/>
  <c r="B11" i="5"/>
  <c r="C11" i="5"/>
  <c r="D11" i="5"/>
  <c r="E11" i="5"/>
  <c r="LZ78" i="4" l="1"/>
  <c r="LY32" i="4"/>
  <c r="EZ78" i="4"/>
  <c r="EW32" i="4"/>
  <c r="BI54" i="4"/>
  <c r="LY54" i="4"/>
  <c r="IK54" i="4"/>
  <c r="IM78" i="4"/>
  <c r="IK32" i="4"/>
  <c r="EW54" i="4"/>
  <c r="BI78" i="4"/>
  <c r="BI32" i="4"/>
  <c r="DS54" i="4"/>
  <c r="KV78" i="4"/>
  <c r="KU32" i="4"/>
  <c r="HG54" i="4"/>
  <c r="HG32" i="4"/>
  <c r="DV78" i="4"/>
  <c r="DS32" i="4"/>
  <c r="KU54" i="4"/>
  <c r="HI78" i="4"/>
  <c r="AE78" i="4"/>
  <c r="AE54" i="4"/>
  <c r="AE32" i="4"/>
  <c r="GT78" i="4"/>
  <c r="GR32" i="4"/>
  <c r="DD54" i="4"/>
  <c r="P78" i="4"/>
  <c r="P32" i="4"/>
  <c r="KF32" i="4"/>
  <c r="P54" i="4"/>
  <c r="KG78" i="4"/>
  <c r="KF54" i="4"/>
  <c r="GR54" i="4"/>
  <c r="DG78" i="4"/>
  <c r="DD32" i="4"/>
  <c r="AT78" i="4"/>
  <c r="AT32" i="4"/>
  <c r="LK78" i="4"/>
  <c r="LJ32" i="4"/>
  <c r="HV54" i="4"/>
  <c r="EK78" i="4"/>
  <c r="EH32" i="4"/>
  <c r="HX78" i="4"/>
  <c r="HV32" i="4"/>
  <c r="AT54" i="4"/>
  <c r="LJ54" i="4"/>
  <c r="EH54"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<sst xmlns="http://schemas.openxmlformats.org/spreadsheetml/2006/main" count="344" uniqueCount="197">
  <si>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</si>
  <si>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</si>
  <si>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</si>
  <si>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</si>
  <si>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</si>
  <si>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</si>
  <si>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</si>
  <si>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</si>
  <si>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</si>
  <si>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</si>
  <si>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</si>
  <si>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</si>
  <si>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</si>
  <si>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</si>
  <si>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</si>
  <si>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</si>
  <si>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</si>
  <si>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</si>
  <si>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</si>
  <si>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</si>
  <si>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</si>
  <si>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</si>
  <si>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</si>
  <si>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</si>
  <si>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</si>
  <si>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</si>
  <si>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</si>
  <si>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</si>
  <si>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</si>
  <si>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</si>
  <si>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</si>
  <si>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</si>
  <si>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</si>
  <si>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</si>
  <si>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</si>
  <si>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</si>
  <si>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</si>
  <si>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</si>
  <si>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</si>
  <si>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</si>
  <si>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</si>
  <si>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</si>
  <si>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</si>
  <si>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</si>
  <si>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</si>
  <si>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</si>
  <si>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</si>
  <si>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</si>
  <si>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</si>
  <si>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</si>
  <si>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</si>
  <si>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</si>
  <si>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</si>
  <si>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</si>
  <si>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</si>
  <si>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</si>
  <si>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</si>
  <si>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</si>
  <si>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</si>
  <si>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</si>
  <si>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</si>
  <si>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</si>
  <si>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</si>
  <si>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</si>
  <si>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</si>
  <si>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</si>
  <si>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</si>
  <si>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</si>
  <si>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</si>
  <si>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</si>
  <si>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</si>
  <si>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</si>
  <si>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</si>
  <si>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</si>
  <si>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</si>
  <si>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</si>
  <si>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</si>
  <si>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</si>
  <si>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</si>
  <si>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</si>
  <si>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</si>
  <si>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</si>
  <si>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</si>
  <si>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</si>
  <si>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</si>
  <si>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</si>
  <si>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</si>
  <si>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</si>
  <si>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</si>
  <si>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</si>
  <si>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</si>
  <si>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</si>
  <si>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</si>
  <si>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</si>
  <si>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</si>
  <si>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</si>
  <si>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</si>
  <si>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</si>
  <si>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</si>
  <si>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</si>
  <si>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</si>
  <si>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</si>
  <si>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</si>
  <si>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</si>
  <si>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</si>
  <si>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</si>
  <si>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</si>
  <si>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</si>
  <si>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</si>
  <si>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</si>
  <si>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</si>
  <si>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</si>
  <si>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</si>
  <si>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</si>
  <si>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</si>
  <si>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</si>
  <si>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</si>
  <si>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</si>
  <si>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</si>
  <si>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</si>
  <si>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</si>
  <si>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</si>
  <si>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</si>
  <si>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</si>
  <si>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</si>
  <si>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</si>
  <si>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</si>
  <si>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</si>
  <si>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</si>
  <si>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</si>
  <si>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</si>
  <si>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</si>
  <si>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</si>
  <si>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</si>
  <si>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</si>
  <si>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</si>
  <si>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</si>
  <si>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</si>
  <si>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</si>
  <si>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</si>
  <si>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</si>
  <si>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</si>
  <si>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</si>
  <si>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</si>
  <si>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</si>
  <si>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</si>
  <si>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</si>
  <si>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</si>
  <si>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</si>
  <si>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</si>
  <si>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</si>
  <si>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</si>
  <si>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</si>
  <si>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</si>
  <si>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</si>
  <si>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</si>
  <si>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</si>
  <si>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</si>
  <si>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</si>
  <si>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</si>
  <si>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</si>
  <si>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</si>
  <si>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当該値(N-4)</t>
    <phoneticPr fontId="5"/>
  </si>
  <si>
    <t>当該値(N)</t>
    <phoneticPr fontId="5"/>
  </si>
  <si>
    <t>当該値(N-3)</t>
    <phoneticPr fontId="5"/>
  </si>
  <si>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</si>
  <si>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</si>
  <si>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</si>
  <si>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</si>
  <si>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</si>
  <si>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</si>
  <si>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</si>
  <si>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</si>
  <si>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</si>
  <si>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</si>
  <si>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</si>
  <si>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</si>
  <si>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</si>
  <si>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</si>
  <si>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</si>
  <si>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</si>
  <si>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</si>
  <si>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</si>
  <si>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</si>
  <si>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</si>
  <si>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</si>
  <si>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</si>
  <si>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</si>
  <si>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</si>
  <si>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</si>
  <si>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</si>
  <si>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</si>
  <si>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</si>
  <si>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町は東西に広く人口分布も拡散しており、高齢化率は52.3％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東西に広い那賀町の限られた医療体制の中で、働き方改革、新興感染症対策等を念頭に医療提供環境の整備を図り、入院・外来医療、救急医療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t>
    <rPh sb="137" eb="139">
      <t>トウザイ</t>
    </rPh>
    <rPh sb="158" eb="159">
      <t>ハタラ</t>
    </rPh>
    <rPh sb="160" eb="163">
      <t>カタカイカク</t>
    </rPh>
    <rPh sb="164" eb="166">
      <t>シンコウ</t>
    </rPh>
    <rPh sb="166" eb="169">
      <t>カンセンショウ</t>
    </rPh>
    <rPh sb="169" eb="171">
      <t>タイサク</t>
    </rPh>
    <rPh sb="176" eb="178">
      <t>イリョウ</t>
    </rPh>
    <rPh sb="178" eb="180">
      <t>テイキョウ</t>
    </rPh>
    <rPh sb="180" eb="182">
      <t>カンキョウ</t>
    </rPh>
    <rPh sb="183" eb="185">
      <t>セイビ</t>
    </rPh>
    <rPh sb="186" eb="187">
      <t>ハカ</t>
    </rPh>
    <phoneticPr fontId="5"/>
  </si>
  <si>
    <t>上那賀病院は、平成8年に建築された。耐震基準は満たしているが、築 30 年近くの施設で不具合が顕在化し、劣化が進行している。県に報告する建築物定期報告や、施設管理者病院側が記入する建物の「劣化問診票」等により状況を把握し、計画的に改修に努めたいと考えている</t>
    <rPh sb="37" eb="38">
      <t>チカ</t>
    </rPh>
    <rPh sb="111" eb="114">
      <t>ケイカクテキ</t>
    </rPh>
    <phoneticPr fontId="5"/>
  </si>
  <si>
    <t>那賀町中央部に位置する上那賀病院は、民間で対応することが困難な救急医療等や、採算性を求めることが困難な部門の医療を担わなければならい現状で、医師の働き方改革、新興感染症対策、人員不足等病院を取り巻く厳しい環境はさらに厳しさを増しているが、引き続き人材確保に取り組み、地域における適切良質な医療を提供していくことが必要である。
　人口減に伴う医療提供の在り方、コロナ渦脱却後の必要とされる病院の経営強化等の検討等を含めた、地域医療検討委員会を開催し、現状規模の問題、将来の医療提供のあり方等を協議し、地域の為にどう在るべきか協議する。</t>
    <rPh sb="70" eb="72">
      <t>イシ</t>
    </rPh>
    <rPh sb="73" eb="74">
      <t>ハタラ</t>
    </rPh>
    <rPh sb="75" eb="76">
      <t>カタ</t>
    </rPh>
    <rPh sb="76" eb="78">
      <t>カイカク</t>
    </rPh>
    <rPh sb="79" eb="84">
      <t>シンコウカンセンショウ</t>
    </rPh>
    <rPh sb="84" eb="86">
      <t>タイサク</t>
    </rPh>
    <rPh sb="87" eb="89">
      <t>ジンイン</t>
    </rPh>
    <rPh sb="89" eb="91">
      <t>ブソク</t>
    </rPh>
    <rPh sb="91" eb="92">
      <t>トウ</t>
    </rPh>
    <rPh sb="123" eb="125">
      <t>ジンザイ</t>
    </rPh>
    <rPh sb="125" eb="127">
      <t>カクホ</t>
    </rPh>
    <rPh sb="164" eb="166">
      <t>ジンコウ</t>
    </rPh>
    <rPh sb="166" eb="167">
      <t>ゲン</t>
    </rPh>
    <rPh sb="168" eb="169">
      <t>トモナ</t>
    </rPh>
    <rPh sb="170" eb="172">
      <t>イリョウ</t>
    </rPh>
    <rPh sb="172" eb="174">
      <t>テイキョウ</t>
    </rPh>
    <rPh sb="175" eb="176">
      <t>ア</t>
    </rPh>
    <rPh sb="177" eb="178">
      <t>カタ</t>
    </rPh>
    <rPh sb="187" eb="189">
      <t>ヒツヨウ</t>
    </rPh>
    <rPh sb="193" eb="195">
      <t>ビョウイン</t>
    </rPh>
    <rPh sb="196" eb="198">
      <t>ケイエイ</t>
    </rPh>
    <rPh sb="198" eb="200">
      <t>キョウカ</t>
    </rPh>
    <rPh sb="200" eb="201">
      <t>トウ</t>
    </rPh>
    <rPh sb="214" eb="216">
      <t>ケントウ</t>
    </rPh>
    <phoneticPr fontId="5"/>
  </si>
  <si>
    <r>
      <rPr>
        <sz val="7"/>
        <rFont val="ＭＳ ゴシック"/>
        <family val="3"/>
        <charset val="128"/>
      </rPr>
      <t xml:space="preserve">①経常収支比率は100％以下で赤字となっているが、②③のデータからわかるように、一般会計からの繰入を行い経営している。
④令和４年度より急性期病床から回復期慢性期病床へ変更したが４年度に比べ５年度については、入院患者数減により病床利用率は下降となった。
⑤入院患者1人1日あたりの収益が令和4年度に比べて減少しているのは、病床を急性期病床から回復期慢性期病床へ変更し入院基本料が下がったこともあるが入院患者数減もある。
⑥外来患者1人1日あたりの収益は近年横ばいとなっているが、類似病院より低い理由は、本病院が採算性を求めることが難しい過疎地にあることが原因と考えられる。当病院で取るべき報酬の加算措置は行っている。
⑦職員給与費対医業収益比率が高い理由については、⑥と同様に本病院が採算性を求めることが難しい過疎地にあることが原因と考えられる。
</t>
    </r>
    <r>
      <rPr>
        <sz val="7"/>
        <color theme="1"/>
        <rFont val="ＭＳ ゴシック"/>
        <family val="3"/>
        <charset val="128"/>
      </rPr>
      <t>医師の働き方改革や新興感染症対策等で医療提供する環境は日々変化しているなか、地域の医療崩壊を防ぐためには、医師・看護師をはじめとしたスタッフの増員等により費用が増加することになるが、一方で近隣医療機関の診療体制の変化、役割分担の推進や南部域との連携により、新興感染症対策を念頭に、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r>
    <rPh sb="1" eb="3">
      <t>ケイジョウ</t>
    </rPh>
    <rPh sb="3" eb="5">
      <t>シュウシ</t>
    </rPh>
    <rPh sb="5" eb="7">
      <t>ヒリツ</t>
    </rPh>
    <rPh sb="12" eb="14">
      <t>イカ</t>
    </rPh>
    <rPh sb="15" eb="17">
      <t>アカジ</t>
    </rPh>
    <rPh sb="40" eb="42">
      <t>イッパン</t>
    </rPh>
    <rPh sb="42" eb="44">
      <t>カイケイ</t>
    </rPh>
    <rPh sb="47" eb="49">
      <t>クリイレ</t>
    </rPh>
    <rPh sb="50" eb="51">
      <t>オコナ</t>
    </rPh>
    <rPh sb="52" eb="54">
      <t>ケイエイ</t>
    </rPh>
    <rPh sb="61" eb="63">
      <t>レイワ</t>
    </rPh>
    <rPh sb="64" eb="66">
      <t>ネンド</t>
    </rPh>
    <rPh sb="68" eb="71">
      <t>キュウセイキ</t>
    </rPh>
    <rPh sb="71" eb="73">
      <t>ビョウショウ</t>
    </rPh>
    <rPh sb="75" eb="78">
      <t>カイフクキ</t>
    </rPh>
    <rPh sb="78" eb="81">
      <t>マンセイキ</t>
    </rPh>
    <rPh sb="81" eb="83">
      <t>ビョウショウ</t>
    </rPh>
    <rPh sb="84" eb="86">
      <t>ヘンコウ</t>
    </rPh>
    <rPh sb="90" eb="92">
      <t>ネンド</t>
    </rPh>
    <rPh sb="93" eb="94">
      <t>ヒ</t>
    </rPh>
    <rPh sb="96" eb="98">
      <t>ネンド</t>
    </rPh>
    <rPh sb="104" eb="106">
      <t>ニュウイン</t>
    </rPh>
    <rPh sb="106" eb="109">
      <t>カンジャスウ</t>
    </rPh>
    <rPh sb="109" eb="110">
      <t>ゲン</t>
    </rPh>
    <rPh sb="113" eb="115">
      <t>ビョウショウ</t>
    </rPh>
    <rPh sb="115" eb="118">
      <t>リヨウリツ</t>
    </rPh>
    <rPh sb="119" eb="121">
      <t>カコウ</t>
    </rPh>
    <rPh sb="128" eb="130">
      <t>ニュウイン</t>
    </rPh>
    <rPh sb="130" eb="132">
      <t>カンジャ</t>
    </rPh>
    <rPh sb="132" eb="134">
      <t>ヒトリ</t>
    </rPh>
    <rPh sb="135" eb="136">
      <t>ニチ</t>
    </rPh>
    <rPh sb="140" eb="142">
      <t>シュウエキ</t>
    </rPh>
    <rPh sb="143" eb="145">
      <t>レイワ</t>
    </rPh>
    <rPh sb="146" eb="148">
      <t>ネンド</t>
    </rPh>
    <rPh sb="149" eb="150">
      <t>クラ</t>
    </rPh>
    <rPh sb="152" eb="154">
      <t>ゲンショウ</t>
    </rPh>
    <rPh sb="161" eb="163">
      <t>ビョウショウ</t>
    </rPh>
    <rPh sb="164" eb="167">
      <t>キュウセイキ</t>
    </rPh>
    <rPh sb="167" eb="169">
      <t>ビョウショウ</t>
    </rPh>
    <rPh sb="171" eb="174">
      <t>カイフクキ</t>
    </rPh>
    <rPh sb="174" eb="177">
      <t>マンセイキ</t>
    </rPh>
    <rPh sb="177" eb="179">
      <t>ビョウショウ</t>
    </rPh>
    <rPh sb="180" eb="182">
      <t>ヘンコウ</t>
    </rPh>
    <rPh sb="183" eb="185">
      <t>ニュウイン</t>
    </rPh>
    <rPh sb="185" eb="188">
      <t>キホンリョウ</t>
    </rPh>
    <rPh sb="189" eb="190">
      <t>サ</t>
    </rPh>
    <rPh sb="199" eb="201">
      <t>ニュウイン</t>
    </rPh>
    <rPh sb="201" eb="203">
      <t>カンジャ</t>
    </rPh>
    <rPh sb="203" eb="204">
      <t>スウ</t>
    </rPh>
    <rPh sb="204" eb="205">
      <t>ゲン</t>
    </rPh>
    <rPh sb="211" eb="213">
      <t>ガイライ</t>
    </rPh>
    <rPh sb="213" eb="215">
      <t>カンジャ</t>
    </rPh>
    <rPh sb="215" eb="217">
      <t>ヒトリ</t>
    </rPh>
    <rPh sb="218" eb="219">
      <t>ニチ</t>
    </rPh>
    <rPh sb="223" eb="225">
      <t>シュウエキ</t>
    </rPh>
    <rPh sb="226" eb="228">
      <t>キンネン</t>
    </rPh>
    <rPh sb="228" eb="229">
      <t>ヨコ</t>
    </rPh>
    <rPh sb="239" eb="241">
      <t>ルイジ</t>
    </rPh>
    <rPh sb="241" eb="243">
      <t>ビョウイン</t>
    </rPh>
    <rPh sb="245" eb="246">
      <t>ヒク</t>
    </rPh>
    <rPh sb="247" eb="249">
      <t>リユウ</t>
    </rPh>
    <rPh sb="251" eb="252">
      <t>ホン</t>
    </rPh>
    <rPh sb="252" eb="254">
      <t>ビョウイン</t>
    </rPh>
    <rPh sb="255" eb="258">
      <t>サイサンセイ</t>
    </rPh>
    <rPh sb="259" eb="260">
      <t>モト</t>
    </rPh>
    <rPh sb="265" eb="266">
      <t>ムズカ</t>
    </rPh>
    <rPh sb="268" eb="271">
      <t>カソチ</t>
    </rPh>
    <rPh sb="277" eb="279">
      <t>ゲンイン</t>
    </rPh>
    <rPh sb="280" eb="281">
      <t>カンガ</t>
    </rPh>
    <rPh sb="286" eb="289">
      <t>トウビョウイン</t>
    </rPh>
    <rPh sb="290" eb="291">
      <t>ト</t>
    </rPh>
    <rPh sb="294" eb="296">
      <t>ホウシュウ</t>
    </rPh>
    <rPh sb="297" eb="299">
      <t>カサン</t>
    </rPh>
    <rPh sb="299" eb="301">
      <t>ソチ</t>
    </rPh>
    <rPh sb="302" eb="303">
      <t>オコナ</t>
    </rPh>
    <rPh sb="310" eb="312">
      <t>ショクイン</t>
    </rPh>
    <rPh sb="312" eb="315">
      <t>キュウヨヒ</t>
    </rPh>
    <rPh sb="315" eb="316">
      <t>タイ</t>
    </rPh>
    <rPh sb="316" eb="318">
      <t>イギョウ</t>
    </rPh>
    <rPh sb="318" eb="320">
      <t>シュウエキ</t>
    </rPh>
    <rPh sb="320" eb="322">
      <t>ヒリツ</t>
    </rPh>
    <rPh sb="323" eb="324">
      <t>タカ</t>
    </rPh>
    <rPh sb="325" eb="327">
      <t>リユウ</t>
    </rPh>
    <rPh sb="335" eb="337">
      <t>ドウヨウ</t>
    </rPh>
    <rPh sb="338" eb="339">
      <t>ホン</t>
    </rPh>
    <rPh sb="339" eb="341">
      <t>ビョウイン</t>
    </rPh>
    <rPh sb="342" eb="345">
      <t>サイサンセイ</t>
    </rPh>
    <rPh sb="346" eb="347">
      <t>モト</t>
    </rPh>
    <rPh sb="352" eb="353">
      <t>ムズカ</t>
    </rPh>
    <rPh sb="355" eb="358">
      <t>カソチ</t>
    </rPh>
    <rPh sb="364" eb="366">
      <t>ゲンイン</t>
    </rPh>
    <rPh sb="367" eb="368">
      <t>カンガ</t>
    </rPh>
    <rPh sb="374" eb="376">
      <t>イシ</t>
    </rPh>
    <rPh sb="377" eb="378">
      <t>ハタラ</t>
    </rPh>
    <rPh sb="379" eb="380">
      <t>カタ</t>
    </rPh>
    <rPh sb="380" eb="382">
      <t>カイカク</t>
    </rPh>
    <rPh sb="383" eb="390">
      <t>シンコウカンセンショウタイサク</t>
    </rPh>
    <rPh sb="390" eb="391">
      <t>トウ</t>
    </rPh>
    <rPh sb="394" eb="396">
      <t>テイキョウ</t>
    </rPh>
    <rPh sb="401" eb="403">
      <t>ヒビ</t>
    </rPh>
    <rPh sb="403" eb="405">
      <t>ヘンカ</t>
    </rPh>
    <rPh sb="502" eb="504">
      <t>シンコウ</t>
    </rPh>
    <rPh sb="504" eb="507">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</si>
</sst>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73.400000000000006</c:v>
                </c:pt>
                <c:pt idx="1">
                  <c:v>52.9</c:v>
                </c:pt>
                <c:pt idx="2">
                  <c:v>52.7</c:v>
                </c:pt>
                <c:pt idx="3">
                  <c:v>76.599999999999994</c:v>
                </c:pt>
                <c:pt idx="4">
                  <c:v>68.900000000000006</c:v>
                </c:pt>
              </c:numCache>
            </c:numRef>
          </c:val>
          <c:extLst>
            <c:ext xmlns:c16="http://schemas.microsoft.com/office/drawing/2014/chart" uri="{C3380CC4-5D6E-409C-BE32-E72D297353CC}">
              <c16:uniqueId val="{00000000-0D7C-4A5D-9EEB-854F2CAF2B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0D7C-4A5D-9EEB-854F2CAF2B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61.1</c:v>
                </c:pt>
                <c:pt idx="1">
                  <c:v>53.9</c:v>
                </c:pt>
                <c:pt idx="2">
                  <c:v>54.5</c:v>
                </c:pt>
                <c:pt idx="3">
                  <c:v>56.5</c:v>
                </c:pt>
                <c:pt idx="4">
                  <c:v>50.8</c:v>
                </c:pt>
              </c:numCache>
            </c:numRef>
          </c:val>
          <c:extLst>
            <c:ext xmlns:c16="http://schemas.microsoft.com/office/drawing/2014/chart" uri="{C3380CC4-5D6E-409C-BE32-E72D297353CC}">
              <c16:uniqueId val="{00000000-8297-4222-85D5-74B4FE22DF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8297-4222-85D5-74B4FE22DF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61.6</c:v>
                </c:pt>
                <c:pt idx="1">
                  <c:v>54.5</c:v>
                </c:pt>
                <c:pt idx="2">
                  <c:v>55</c:v>
                </c:pt>
                <c:pt idx="3">
                  <c:v>57</c:v>
                </c:pt>
                <c:pt idx="4">
                  <c:v>51.3</c:v>
                </c:pt>
              </c:numCache>
            </c:numRef>
          </c:val>
          <c:extLst>
            <c:ext xmlns:c16="http://schemas.microsoft.com/office/drawing/2014/chart" uri="{C3380CC4-5D6E-409C-BE32-E72D297353CC}">
              <c16:uniqueId val="{00000000-DB86-4984-A540-C2F7D7752C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DB86-4984-A540-C2F7D7752C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81.3</c:v>
                </c:pt>
                <c:pt idx="1">
                  <c:v>113.3</c:v>
                </c:pt>
                <c:pt idx="2">
                  <c:v>108.9</c:v>
                </c:pt>
                <c:pt idx="3">
                  <c:v>105</c:v>
                </c:pt>
                <c:pt idx="4">
                  <c:v>89.5</c:v>
                </c:pt>
              </c:numCache>
            </c:numRef>
          </c:val>
          <c:extLst>
            <c:ext xmlns:c16="http://schemas.microsoft.com/office/drawing/2014/chart" uri="{C3380CC4-5D6E-409C-BE32-E72D297353CC}">
              <c16:uniqueId val="{00000000-C245-408C-B51E-5A8C9B47D4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C245-408C-B51E-5A8C9B47D4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71.900000000000006</c:v>
                </c:pt>
                <c:pt idx="1">
                  <c:v>73.7</c:v>
                </c:pt>
                <c:pt idx="2">
                  <c:v>76.099999999999994</c:v>
                </c:pt>
                <c:pt idx="3">
                  <c:v>78.400000000000006</c:v>
                </c:pt>
                <c:pt idx="4">
                  <c:v>80.2</c:v>
                </c:pt>
              </c:numCache>
            </c:numRef>
          </c:val>
          <c:extLst>
            <c:ext xmlns:c16="http://schemas.microsoft.com/office/drawing/2014/chart" uri="{C3380CC4-5D6E-409C-BE32-E72D297353CC}">
              <c16:uniqueId val="{00000000-344F-4282-8BCA-0C9A20B921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344F-4282-8BCA-0C9A20B921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78</c:v>
                </c:pt>
                <c:pt idx="2">
                  <c:v>81.099999999999994</c:v>
                </c:pt>
                <c:pt idx="3">
                  <c:v>83.5</c:v>
                </c:pt>
                <c:pt idx="4">
                  <c:v>84</c:v>
                </c:pt>
              </c:numCache>
            </c:numRef>
          </c:val>
          <c:extLst>
            <c:ext xmlns:c16="http://schemas.microsoft.com/office/drawing/2014/chart" uri="{C3380CC4-5D6E-409C-BE32-E72D297353CC}">
              <c16:uniqueId val="{00000000-BA04-45F4-8DBB-840F203D03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A04-45F4-8DBB-840F203D03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51118423</c:v>
                </c:pt>
                <c:pt idx="1">
                  <c:v>44831967</c:v>
                </c:pt>
                <c:pt idx="2">
                  <c:v>44668700</c:v>
                </c:pt>
                <c:pt idx="3">
                  <c:v>44782400</c:v>
                </c:pt>
                <c:pt idx="4">
                  <c:v>44973400</c:v>
                </c:pt>
              </c:numCache>
            </c:numRef>
          </c:val>
          <c:extLst>
            <c:ext xmlns:c16="http://schemas.microsoft.com/office/drawing/2014/chart" uri="{C3380CC4-5D6E-409C-BE32-E72D297353CC}">
              <c16:uniqueId val="{00000000-AFE8-4D5F-9369-DE408C6B7F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FE8-4D5F-9369-DE408C6B7F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15.1</c:v>
                </c:pt>
                <c:pt idx="1">
                  <c:v>14.6</c:v>
                </c:pt>
                <c:pt idx="2">
                  <c:v>12.8</c:v>
                </c:pt>
                <c:pt idx="3">
                  <c:v>11.8</c:v>
                </c:pt>
                <c:pt idx="4">
                  <c:v>14.1</c:v>
                </c:pt>
              </c:numCache>
            </c:numRef>
          </c:val>
          <c:extLst>
            <c:ext xmlns:c16="http://schemas.microsoft.com/office/drawing/2014/chart" uri="{C3380CC4-5D6E-409C-BE32-E72D297353CC}">
              <c16:uniqueId val="{00000000-9ED4-4E28-97F6-43652BD9EB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ED4-4E28-97F6-43652BD9EB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110.7</c:v>
                </c:pt>
                <c:pt idx="1">
                  <c:v>127.2</c:v>
                </c:pt>
                <c:pt idx="2">
                  <c:v>129.19999999999999</c:v>
                </c:pt>
                <c:pt idx="3">
                  <c:v>125.9</c:v>
                </c:pt>
                <c:pt idx="4">
                  <c:v>136.6</c:v>
                </c:pt>
              </c:numCache>
            </c:numRef>
          </c:val>
          <c:extLst>
            <c:ext xmlns:c16="http://schemas.microsoft.com/office/drawing/2014/chart" uri="{C3380CC4-5D6E-409C-BE32-E72D297353CC}">
              <c16:uniqueId val="{00000000-C018-4B50-87AD-5A36B8BB1E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018-4B50-87AD-5A36B8BB1E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6831</c:v>
                </c:pt>
                <c:pt idx="1">
                  <c:v>6431</c:v>
                </c:pt>
                <c:pt idx="2">
                  <c:v>6890</c:v>
                </c:pt>
                <c:pt idx="3">
                  <c:v>7032</c:v>
                </c:pt>
                <c:pt idx="4">
                  <c:v>7208</c:v>
                </c:pt>
              </c:numCache>
            </c:numRef>
          </c:val>
          <c:extLst>
            <c:ext xmlns:c16="http://schemas.microsoft.com/office/drawing/2014/chart" uri="{C3380CC4-5D6E-409C-BE32-E72D297353CC}">
              <c16:uniqueId val="{00000000-DE9D-4DC3-948E-E0C2DD942C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DE9D-4DC3-948E-E0C2DD942C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26507</c:v>
                </c:pt>
                <c:pt idx="1">
                  <c:v>27483</c:v>
                </c:pt>
                <c:pt idx="2">
                  <c:v>27323</c:v>
                </c:pt>
                <c:pt idx="3">
                  <c:v>21448</c:v>
                </c:pt>
                <c:pt idx="4">
                  <c:v>20411</c:v>
                </c:pt>
              </c:numCache>
            </c:numRef>
          </c:val>
          <c:extLst>
            <c:ext xmlns:c16="http://schemas.microsoft.com/office/drawing/2014/chart" uri="{C3380CC4-5D6E-409C-BE32-E72D297353CC}">
              <c16:uniqueId val="{00000000-B95D-4235-BB34-E830E9ACD0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95D-4235-BB34-E830E9ACD0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388</c:v>
                </c:pt>
                <c:pt idx="1">
                  <c:v>427.2</c:v>
                </c:pt>
                <c:pt idx="2">
                  <c:v>384.6</c:v>
                </c:pt>
                <c:pt idx="3">
                  <c:v>363.6</c:v>
                </c:pt>
                <c:pt idx="4">
                  <c:v>440.8</c:v>
                </c:pt>
              </c:numCache>
            </c:numRef>
          </c:val>
          <c:extLst>
            <c:ext xmlns:c16="http://schemas.microsoft.com/office/drawing/2014/chart" uri="{C3380CC4-5D6E-409C-BE32-E72D297353CC}">
              <c16:uniqueId val="{00000000-1911-4455-8028-103925BEAD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911-4455-8028-103925BEAD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徳島県那賀町　那賀町立上那賀病院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7278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3432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f>データ!AI7</f>
        <v>81.3</v>
      </c>
      <c r="Q33" s="70"/>
      <c r="R33" s="70"/>
      <c r="S33" s="70"/>
      <c r="T33" s="70"/>
      <c r="U33" s="70"/>
      <c r="V33" s="70"/>
      <c r="W33" s="70"/>
      <c r="X33" s="70"/>
      <c r="Y33" s="70"/>
      <c r="Z33" s="70"/>
      <c r="AA33" s="70"/>
      <c r="AB33" s="70"/>
      <c r="AC33" s="70"/>
      <c r="AD33" s="71"/>
      <c r="AE33" s="69">
        <f>データ!AJ7</f>
        <v>113.3</v>
      </c>
      <c r="AF33" s="70"/>
      <c r="AG33" s="70"/>
      <c r="AH33" s="70"/>
      <c r="AI33" s="70"/>
      <c r="AJ33" s="70"/>
      <c r="AK33" s="70"/>
      <c r="AL33" s="70"/>
      <c r="AM33" s="70"/>
      <c r="AN33" s="70"/>
      <c r="AO33" s="70"/>
      <c r="AP33" s="70"/>
      <c r="AQ33" s="70"/>
      <c r="AR33" s="70"/>
      <c r="AS33" s="71"/>
      <c r="AT33" s="69">
        <f>データ!AK7</f>
        <v>108.9</v>
      </c>
      <c r="AU33" s="70"/>
      <c r="AV33" s="70"/>
      <c r="AW33" s="70"/>
      <c r="AX33" s="70"/>
      <c r="AY33" s="70"/>
      <c r="AZ33" s="70"/>
      <c r="BA33" s="70"/>
      <c r="BB33" s="70"/>
      <c r="BC33" s="70"/>
      <c r="BD33" s="70"/>
      <c r="BE33" s="70"/>
      <c r="BF33" s="70"/>
      <c r="BG33" s="70"/>
      <c r="BH33" s="71"/>
      <c r="BI33" s="69">
        <f>データ!AL7</f>
        <v>105</v>
      </c>
      <c r="BJ33" s="70"/>
      <c r="BK33" s="70"/>
      <c r="BL33" s="70"/>
      <c r="BM33" s="70"/>
      <c r="BN33" s="70"/>
      <c r="BO33" s="70"/>
      <c r="BP33" s="70"/>
      <c r="BQ33" s="70"/>
      <c r="BR33" s="70"/>
      <c r="BS33" s="70"/>
      <c r="BT33" s="70"/>
      <c r="BU33" s="70"/>
      <c r="BV33" s="70"/>
      <c r="BW33" s="71"/>
      <c r="BX33" s="69">
        <f>データ!AM7</f>
        <v>89.5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61.6</v>
      </c>
      <c r="DE33" s="70"/>
      <c r="DF33" s="70"/>
      <c r="DG33" s="70"/>
      <c r="DH33" s="70"/>
      <c r="DI33" s="70"/>
      <c r="DJ33" s="70"/>
      <c r="DK33" s="70"/>
      <c r="DL33" s="70"/>
      <c r="DM33" s="70"/>
      <c r="DN33" s="70"/>
      <c r="DO33" s="70"/>
      <c r="DP33" s="70"/>
      <c r="DQ33" s="70"/>
      <c r="DR33" s="71"/>
      <c r="DS33" s="69">
        <f>データ!AU7</f>
        <v>54.5</v>
      </c>
      <c r="DT33" s="70"/>
      <c r="DU33" s="70"/>
      <c r="DV33" s="70"/>
      <c r="DW33" s="70"/>
      <c r="DX33" s="70"/>
      <c r="DY33" s="70"/>
      <c r="DZ33" s="70"/>
      <c r="EA33" s="70"/>
      <c r="EB33" s="70"/>
      <c r="EC33" s="70"/>
      <c r="ED33" s="70"/>
      <c r="EE33" s="70"/>
      <c r="EF33" s="70"/>
      <c r="EG33" s="71"/>
      <c r="EH33" s="69">
        <f>データ!AV7</f>
        <v>55</v>
      </c>
      <c r="EI33" s="70"/>
      <c r="EJ33" s="70"/>
      <c r="EK33" s="70"/>
      <c r="EL33" s="70"/>
      <c r="EM33" s="70"/>
      <c r="EN33" s="70"/>
      <c r="EO33" s="70"/>
      <c r="EP33" s="70"/>
      <c r="EQ33" s="70"/>
      <c r="ER33" s="70"/>
      <c r="ES33" s="70"/>
      <c r="ET33" s="70"/>
      <c r="EU33" s="70"/>
      <c r="EV33" s="71"/>
      <c r="EW33" s="69">
        <f>データ!AW7</f>
        <v>57</v>
      </c>
      <c r="EX33" s="70"/>
      <c r="EY33" s="70"/>
      <c r="EZ33" s="70"/>
      <c r="FA33" s="70"/>
      <c r="FB33" s="70"/>
      <c r="FC33" s="70"/>
      <c r="FD33" s="70"/>
      <c r="FE33" s="70"/>
      <c r="FF33" s="70"/>
      <c r="FG33" s="70"/>
      <c r="FH33" s="70"/>
      <c r="FI33" s="70"/>
      <c r="FJ33" s="70"/>
      <c r="FK33" s="71"/>
      <c r="FL33" s="69">
        <f>データ!AX7</f>
        <v>51.3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61.1</v>
      </c>
      <c r="GS33" s="70"/>
      <c r="GT33" s="70"/>
      <c r="GU33" s="70"/>
      <c r="GV33" s="70"/>
      <c r="GW33" s="70"/>
      <c r="GX33" s="70"/>
      <c r="GY33" s="70"/>
      <c r="GZ33" s="70"/>
      <c r="HA33" s="70"/>
      <c r="HB33" s="70"/>
      <c r="HC33" s="70"/>
      <c r="HD33" s="70"/>
      <c r="HE33" s="70"/>
      <c r="HF33" s="71"/>
      <c r="HG33" s="69">
        <f>データ!BF7</f>
        <v>53.9</v>
      </c>
      <c r="HH33" s="70"/>
      <c r="HI33" s="70"/>
      <c r="HJ33" s="70"/>
      <c r="HK33" s="70"/>
      <c r="HL33" s="70"/>
      <c r="HM33" s="70"/>
      <c r="HN33" s="70"/>
      <c r="HO33" s="70"/>
      <c r="HP33" s="70"/>
      <c r="HQ33" s="70"/>
      <c r="HR33" s="70"/>
      <c r="HS33" s="70"/>
      <c r="HT33" s="70"/>
      <c r="HU33" s="71"/>
      <c r="HV33" s="69">
        <f>データ!BG7</f>
        <v>54.5</v>
      </c>
      <c r="HW33" s="70"/>
      <c r="HX33" s="70"/>
      <c r="HY33" s="70"/>
      <c r="HZ33" s="70"/>
      <c r="IA33" s="70"/>
      <c r="IB33" s="70"/>
      <c r="IC33" s="70"/>
      <c r="ID33" s="70"/>
      <c r="IE33" s="70"/>
      <c r="IF33" s="70"/>
      <c r="IG33" s="70"/>
      <c r="IH33" s="70"/>
      <c r="II33" s="70"/>
      <c r="IJ33" s="71"/>
      <c r="IK33" s="69">
        <f>データ!BH7</f>
        <v>56.5</v>
      </c>
      <c r="IL33" s="70"/>
      <c r="IM33" s="70"/>
      <c r="IN33" s="70"/>
      <c r="IO33" s="70"/>
      <c r="IP33" s="70"/>
      <c r="IQ33" s="70"/>
      <c r="IR33" s="70"/>
      <c r="IS33" s="70"/>
      <c r="IT33" s="70"/>
      <c r="IU33" s="70"/>
      <c r="IV33" s="70"/>
      <c r="IW33" s="70"/>
      <c r="IX33" s="70"/>
      <c r="IY33" s="71"/>
      <c r="IZ33" s="69">
        <f>データ!BI7</f>
        <v>50.8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73.400000000000006</v>
      </c>
      <c r="KG33" s="70"/>
      <c r="KH33" s="70"/>
      <c r="KI33" s="70"/>
      <c r="KJ33" s="70"/>
      <c r="KK33" s="70"/>
      <c r="KL33" s="70"/>
      <c r="KM33" s="70"/>
      <c r="KN33" s="70"/>
      <c r="KO33" s="70"/>
      <c r="KP33" s="70"/>
      <c r="KQ33" s="70"/>
      <c r="KR33" s="70"/>
      <c r="KS33" s="70"/>
      <c r="KT33" s="71"/>
      <c r="KU33" s="69">
        <f>データ!BQ7</f>
        <v>52.9</v>
      </c>
      <c r="KV33" s="70"/>
      <c r="KW33" s="70"/>
      <c r="KX33" s="70"/>
      <c r="KY33" s="70"/>
      <c r="KZ33" s="70"/>
      <c r="LA33" s="70"/>
      <c r="LB33" s="70"/>
      <c r="LC33" s="70"/>
      <c r="LD33" s="70"/>
      <c r="LE33" s="70"/>
      <c r="LF33" s="70"/>
      <c r="LG33" s="70"/>
      <c r="LH33" s="70"/>
      <c r="LI33" s="71"/>
      <c r="LJ33" s="69">
        <f>データ!BR7</f>
        <v>52.7</v>
      </c>
      <c r="LK33" s="70"/>
      <c r="LL33" s="70"/>
      <c r="LM33" s="70"/>
      <c r="LN33" s="70"/>
      <c r="LO33" s="70"/>
      <c r="LP33" s="70"/>
      <c r="LQ33" s="70"/>
      <c r="LR33" s="70"/>
      <c r="LS33" s="70"/>
      <c r="LT33" s="70"/>
      <c r="LU33" s="70"/>
      <c r="LV33" s="70"/>
      <c r="LW33" s="70"/>
      <c r="LX33" s="71"/>
      <c r="LY33" s="69">
        <f>データ!BS7</f>
        <v>76.599999999999994</v>
      </c>
      <c r="LZ33" s="70"/>
      <c r="MA33" s="70"/>
      <c r="MB33" s="70"/>
      <c r="MC33" s="70"/>
      <c r="MD33" s="70"/>
      <c r="ME33" s="70"/>
      <c r="MF33" s="70"/>
      <c r="MG33" s="70"/>
      <c r="MH33" s="70"/>
      <c r="MI33" s="70"/>
      <c r="MJ33" s="70"/>
      <c r="MK33" s="70"/>
      <c r="ML33" s="70"/>
      <c r="MM33" s="71"/>
      <c r="MN33" s="69">
        <f>データ!BT7</f>
        <v>68.900000000000006</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196</v>
      </c>
      <c r="NK39" s="162"/>
      <c r="NL39" s="162"/>
      <c r="NM39" s="162"/>
      <c r="NN39" s="162"/>
      <c r="NO39" s="162"/>
      <c r="NP39" s="162"/>
      <c r="NQ39" s="162"/>
      <c r="NR39" s="162"/>
      <c r="NS39" s="162"/>
      <c r="NT39" s="162"/>
      <c r="NU39" s="162"/>
      <c r="NV39" s="162"/>
      <c r="NW39" s="162"/>
      <c r="NX39" s="16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1"/>
      <c r="NK40" s="162"/>
      <c r="NL40" s="162"/>
      <c r="NM40" s="162"/>
      <c r="NN40" s="162"/>
      <c r="NO40" s="162"/>
      <c r="NP40" s="162"/>
      <c r="NQ40" s="162"/>
      <c r="NR40" s="162"/>
      <c r="NS40" s="162"/>
      <c r="NT40" s="162"/>
      <c r="NU40" s="162"/>
      <c r="NV40" s="162"/>
      <c r="NW40" s="162"/>
      <c r="NX40" s="16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1"/>
      <c r="NK41" s="162"/>
      <c r="NL41" s="162"/>
      <c r="NM41" s="162"/>
      <c r="NN41" s="162"/>
      <c r="NO41" s="162"/>
      <c r="NP41" s="162"/>
      <c r="NQ41" s="162"/>
      <c r="NR41" s="162"/>
      <c r="NS41" s="162"/>
      <c r="NT41" s="162"/>
      <c r="NU41" s="162"/>
      <c r="NV41" s="162"/>
      <c r="NW41" s="162"/>
      <c r="NX41" s="16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1"/>
      <c r="NK42" s="162"/>
      <c r="NL42" s="162"/>
      <c r="NM42" s="162"/>
      <c r="NN42" s="162"/>
      <c r="NO42" s="162"/>
      <c r="NP42" s="162"/>
      <c r="NQ42" s="162"/>
      <c r="NR42" s="162"/>
      <c r="NS42" s="162"/>
      <c r="NT42" s="162"/>
      <c r="NU42" s="162"/>
      <c r="NV42" s="162"/>
      <c r="NW42" s="162"/>
      <c r="NX42" s="16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1"/>
      <c r="NK43" s="162"/>
      <c r="NL43" s="162"/>
      <c r="NM43" s="162"/>
      <c r="NN43" s="162"/>
      <c r="NO43" s="162"/>
      <c r="NP43" s="162"/>
      <c r="NQ43" s="162"/>
      <c r="NR43" s="162"/>
      <c r="NS43" s="162"/>
      <c r="NT43" s="162"/>
      <c r="NU43" s="162"/>
      <c r="NV43" s="162"/>
      <c r="NW43" s="162"/>
      <c r="NX43" s="16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1"/>
      <c r="NK44" s="162"/>
      <c r="NL44" s="162"/>
      <c r="NM44" s="162"/>
      <c r="NN44" s="162"/>
      <c r="NO44" s="162"/>
      <c r="NP44" s="162"/>
      <c r="NQ44" s="162"/>
      <c r="NR44" s="162"/>
      <c r="NS44" s="162"/>
      <c r="NT44" s="162"/>
      <c r="NU44" s="162"/>
      <c r="NV44" s="162"/>
      <c r="NW44" s="162"/>
      <c r="NX44" s="16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1"/>
      <c r="NK45" s="162"/>
      <c r="NL45" s="162"/>
      <c r="NM45" s="162"/>
      <c r="NN45" s="162"/>
      <c r="NO45" s="162"/>
      <c r="NP45" s="162"/>
      <c r="NQ45" s="162"/>
      <c r="NR45" s="162"/>
      <c r="NS45" s="162"/>
      <c r="NT45" s="162"/>
      <c r="NU45" s="162"/>
      <c r="NV45" s="162"/>
      <c r="NW45" s="162"/>
      <c r="NX45" s="16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1"/>
      <c r="NK46" s="162"/>
      <c r="NL46" s="162"/>
      <c r="NM46" s="162"/>
      <c r="NN46" s="162"/>
      <c r="NO46" s="162"/>
      <c r="NP46" s="162"/>
      <c r="NQ46" s="162"/>
      <c r="NR46" s="162"/>
      <c r="NS46" s="162"/>
      <c r="NT46" s="162"/>
      <c r="NU46" s="162"/>
      <c r="NV46" s="162"/>
      <c r="NW46" s="162"/>
      <c r="NX46" s="16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1"/>
      <c r="NK47" s="162"/>
      <c r="NL47" s="162"/>
      <c r="NM47" s="162"/>
      <c r="NN47" s="162"/>
      <c r="NO47" s="162"/>
      <c r="NP47" s="162"/>
      <c r="NQ47" s="162"/>
      <c r="NR47" s="162"/>
      <c r="NS47" s="162"/>
      <c r="NT47" s="162"/>
      <c r="NU47" s="162"/>
      <c r="NV47" s="162"/>
      <c r="NW47" s="162"/>
      <c r="NX47" s="16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1"/>
      <c r="NK48" s="162"/>
      <c r="NL48" s="162"/>
      <c r="NM48" s="162"/>
      <c r="NN48" s="162"/>
      <c r="NO48" s="162"/>
      <c r="NP48" s="162"/>
      <c r="NQ48" s="162"/>
      <c r="NR48" s="162"/>
      <c r="NS48" s="162"/>
      <c r="NT48" s="162"/>
      <c r="NU48" s="162"/>
      <c r="NV48" s="162"/>
      <c r="NW48" s="162"/>
      <c r="NX48" s="16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1"/>
      <c r="NK49" s="162"/>
      <c r="NL49" s="162"/>
      <c r="NM49" s="162"/>
      <c r="NN49" s="162"/>
      <c r="NO49" s="162"/>
      <c r="NP49" s="162"/>
      <c r="NQ49" s="162"/>
      <c r="NR49" s="162"/>
      <c r="NS49" s="162"/>
      <c r="NT49" s="162"/>
      <c r="NU49" s="162"/>
      <c r="NV49" s="162"/>
      <c r="NW49" s="162"/>
      <c r="NX49" s="16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1"/>
      <c r="NK50" s="162"/>
      <c r="NL50" s="162"/>
      <c r="NM50" s="162"/>
      <c r="NN50" s="162"/>
      <c r="NO50" s="162"/>
      <c r="NP50" s="162"/>
      <c r="NQ50" s="162"/>
      <c r="NR50" s="162"/>
      <c r="NS50" s="162"/>
      <c r="NT50" s="162"/>
      <c r="NU50" s="162"/>
      <c r="NV50" s="162"/>
      <c r="NW50" s="162"/>
      <c r="NX50" s="16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4"/>
      <c r="NK51" s="165"/>
      <c r="NL51" s="165"/>
      <c r="NM51" s="165"/>
      <c r="NN51" s="165"/>
      <c r="NO51" s="165"/>
      <c r="NP51" s="165"/>
      <c r="NQ51" s="165"/>
      <c r="NR51" s="165"/>
      <c r="NS51" s="165"/>
      <c r="NT51" s="165"/>
      <c r="NU51" s="165"/>
      <c r="NV51" s="165"/>
      <c r="NW51" s="165"/>
      <c r="NX51" s="16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26507</v>
      </c>
      <c r="Q55" s="67"/>
      <c r="R55" s="67"/>
      <c r="S55" s="67"/>
      <c r="T55" s="67"/>
      <c r="U55" s="67"/>
      <c r="V55" s="67"/>
      <c r="W55" s="67"/>
      <c r="X55" s="67"/>
      <c r="Y55" s="67"/>
      <c r="Z55" s="67"/>
      <c r="AA55" s="67"/>
      <c r="AB55" s="67"/>
      <c r="AC55" s="67"/>
      <c r="AD55" s="68"/>
      <c r="AE55" s="66">
        <f>データ!CB7</f>
        <v>27483</v>
      </c>
      <c r="AF55" s="67"/>
      <c r="AG55" s="67"/>
      <c r="AH55" s="67"/>
      <c r="AI55" s="67"/>
      <c r="AJ55" s="67"/>
      <c r="AK55" s="67"/>
      <c r="AL55" s="67"/>
      <c r="AM55" s="67"/>
      <c r="AN55" s="67"/>
      <c r="AO55" s="67"/>
      <c r="AP55" s="67"/>
      <c r="AQ55" s="67"/>
      <c r="AR55" s="67"/>
      <c r="AS55" s="68"/>
      <c r="AT55" s="66">
        <f>データ!CC7</f>
        <v>27323</v>
      </c>
      <c r="AU55" s="67"/>
      <c r="AV55" s="67"/>
      <c r="AW55" s="67"/>
      <c r="AX55" s="67"/>
      <c r="AY55" s="67"/>
      <c r="AZ55" s="67"/>
      <c r="BA55" s="67"/>
      <c r="BB55" s="67"/>
      <c r="BC55" s="67"/>
      <c r="BD55" s="67"/>
      <c r="BE55" s="67"/>
      <c r="BF55" s="67"/>
      <c r="BG55" s="67"/>
      <c r="BH55" s="68"/>
      <c r="BI55" s="66">
        <f>データ!CD7</f>
        <v>21448</v>
      </c>
      <c r="BJ55" s="67"/>
      <c r="BK55" s="67"/>
      <c r="BL55" s="67"/>
      <c r="BM55" s="67"/>
      <c r="BN55" s="67"/>
      <c r="BO55" s="67"/>
      <c r="BP55" s="67"/>
      <c r="BQ55" s="67"/>
      <c r="BR55" s="67"/>
      <c r="BS55" s="67"/>
      <c r="BT55" s="67"/>
      <c r="BU55" s="67"/>
      <c r="BV55" s="67"/>
      <c r="BW55" s="68"/>
      <c r="BX55" s="66">
        <f>データ!CE7</f>
        <v>20411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6831</v>
      </c>
      <c r="DE55" s="67"/>
      <c r="DF55" s="67"/>
      <c r="DG55" s="67"/>
      <c r="DH55" s="67"/>
      <c r="DI55" s="67"/>
      <c r="DJ55" s="67"/>
      <c r="DK55" s="67"/>
      <c r="DL55" s="67"/>
      <c r="DM55" s="67"/>
      <c r="DN55" s="67"/>
      <c r="DO55" s="67"/>
      <c r="DP55" s="67"/>
      <c r="DQ55" s="67"/>
      <c r="DR55" s="68"/>
      <c r="DS55" s="66">
        <f>データ!CM7</f>
        <v>6431</v>
      </c>
      <c r="DT55" s="67"/>
      <c r="DU55" s="67"/>
      <c r="DV55" s="67"/>
      <c r="DW55" s="67"/>
      <c r="DX55" s="67"/>
      <c r="DY55" s="67"/>
      <c r="DZ55" s="67"/>
      <c r="EA55" s="67"/>
      <c r="EB55" s="67"/>
      <c r="EC55" s="67"/>
      <c r="ED55" s="67"/>
      <c r="EE55" s="67"/>
      <c r="EF55" s="67"/>
      <c r="EG55" s="68"/>
      <c r="EH55" s="66">
        <f>データ!CN7</f>
        <v>6890</v>
      </c>
      <c r="EI55" s="67"/>
      <c r="EJ55" s="67"/>
      <c r="EK55" s="67"/>
      <c r="EL55" s="67"/>
      <c r="EM55" s="67"/>
      <c r="EN55" s="67"/>
      <c r="EO55" s="67"/>
      <c r="EP55" s="67"/>
      <c r="EQ55" s="67"/>
      <c r="ER55" s="67"/>
      <c r="ES55" s="67"/>
      <c r="ET55" s="67"/>
      <c r="EU55" s="67"/>
      <c r="EV55" s="68"/>
      <c r="EW55" s="66">
        <f>データ!CO7</f>
        <v>7032</v>
      </c>
      <c r="EX55" s="67"/>
      <c r="EY55" s="67"/>
      <c r="EZ55" s="67"/>
      <c r="FA55" s="67"/>
      <c r="FB55" s="67"/>
      <c r="FC55" s="67"/>
      <c r="FD55" s="67"/>
      <c r="FE55" s="67"/>
      <c r="FF55" s="67"/>
      <c r="FG55" s="67"/>
      <c r="FH55" s="67"/>
      <c r="FI55" s="67"/>
      <c r="FJ55" s="67"/>
      <c r="FK55" s="68"/>
      <c r="FL55" s="66">
        <f>データ!CP7</f>
        <v>7208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110.7</v>
      </c>
      <c r="GS55" s="70"/>
      <c r="GT55" s="70"/>
      <c r="GU55" s="70"/>
      <c r="GV55" s="70"/>
      <c r="GW55" s="70"/>
      <c r="GX55" s="70"/>
      <c r="GY55" s="70"/>
      <c r="GZ55" s="70"/>
      <c r="HA55" s="70"/>
      <c r="HB55" s="70"/>
      <c r="HC55" s="70"/>
      <c r="HD55" s="70"/>
      <c r="HE55" s="70"/>
      <c r="HF55" s="71"/>
      <c r="HG55" s="69">
        <f>データ!CX7</f>
        <v>127.2</v>
      </c>
      <c r="HH55" s="70"/>
      <c r="HI55" s="70"/>
      <c r="HJ55" s="70"/>
      <c r="HK55" s="70"/>
      <c r="HL55" s="70"/>
      <c r="HM55" s="70"/>
      <c r="HN55" s="70"/>
      <c r="HO55" s="70"/>
      <c r="HP55" s="70"/>
      <c r="HQ55" s="70"/>
      <c r="HR55" s="70"/>
      <c r="HS55" s="70"/>
      <c r="HT55" s="70"/>
      <c r="HU55" s="71"/>
      <c r="HV55" s="69">
        <f>データ!CY7</f>
        <v>129.19999999999999</v>
      </c>
      <c r="HW55" s="70"/>
      <c r="HX55" s="70"/>
      <c r="HY55" s="70"/>
      <c r="HZ55" s="70"/>
      <c r="IA55" s="70"/>
      <c r="IB55" s="70"/>
      <c r="IC55" s="70"/>
      <c r="ID55" s="70"/>
      <c r="IE55" s="70"/>
      <c r="IF55" s="70"/>
      <c r="IG55" s="70"/>
      <c r="IH55" s="70"/>
      <c r="II55" s="70"/>
      <c r="IJ55" s="71"/>
      <c r="IK55" s="69">
        <f>データ!CZ7</f>
        <v>125.9</v>
      </c>
      <c r="IL55" s="70"/>
      <c r="IM55" s="70"/>
      <c r="IN55" s="70"/>
      <c r="IO55" s="70"/>
      <c r="IP55" s="70"/>
      <c r="IQ55" s="70"/>
      <c r="IR55" s="70"/>
      <c r="IS55" s="70"/>
      <c r="IT55" s="70"/>
      <c r="IU55" s="70"/>
      <c r="IV55" s="70"/>
      <c r="IW55" s="70"/>
      <c r="IX55" s="70"/>
      <c r="IY55" s="71"/>
      <c r="IZ55" s="69">
        <f>データ!DA7</f>
        <v>136.6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15.1</v>
      </c>
      <c r="KG55" s="70"/>
      <c r="KH55" s="70"/>
      <c r="KI55" s="70"/>
      <c r="KJ55" s="70"/>
      <c r="KK55" s="70"/>
      <c r="KL55" s="70"/>
      <c r="KM55" s="70"/>
      <c r="KN55" s="70"/>
      <c r="KO55" s="70"/>
      <c r="KP55" s="70"/>
      <c r="KQ55" s="70"/>
      <c r="KR55" s="70"/>
      <c r="KS55" s="70"/>
      <c r="KT55" s="71"/>
      <c r="KU55" s="69">
        <f>データ!DI7</f>
        <v>14.6</v>
      </c>
      <c r="KV55" s="70"/>
      <c r="KW55" s="70"/>
      <c r="KX55" s="70"/>
      <c r="KY55" s="70"/>
      <c r="KZ55" s="70"/>
      <c r="LA55" s="70"/>
      <c r="LB55" s="70"/>
      <c r="LC55" s="70"/>
      <c r="LD55" s="70"/>
      <c r="LE55" s="70"/>
      <c r="LF55" s="70"/>
      <c r="LG55" s="70"/>
      <c r="LH55" s="70"/>
      <c r="LI55" s="71"/>
      <c r="LJ55" s="69">
        <f>データ!DJ7</f>
        <v>12.8</v>
      </c>
      <c r="LK55" s="70"/>
      <c r="LL55" s="70"/>
      <c r="LM55" s="70"/>
      <c r="LN55" s="70"/>
      <c r="LO55" s="70"/>
      <c r="LP55" s="70"/>
      <c r="LQ55" s="70"/>
      <c r="LR55" s="70"/>
      <c r="LS55" s="70"/>
      <c r="LT55" s="70"/>
      <c r="LU55" s="70"/>
      <c r="LV55" s="70"/>
      <c r="LW55" s="70"/>
      <c r="LX55" s="71"/>
      <c r="LY55" s="69">
        <f>データ!DK7</f>
        <v>11.8</v>
      </c>
      <c r="LZ55" s="70"/>
      <c r="MA55" s="70"/>
      <c r="MB55" s="70"/>
      <c r="MC55" s="70"/>
      <c r="MD55" s="70"/>
      <c r="ME55" s="70"/>
      <c r="MF55" s="70"/>
      <c r="MG55" s="70"/>
      <c r="MH55" s="70"/>
      <c r="MI55" s="70"/>
      <c r="MJ55" s="70"/>
      <c r="MK55" s="70"/>
      <c r="ML55" s="70"/>
      <c r="MM55" s="71"/>
      <c r="MN55" s="69">
        <f>データ!DL7</f>
        <v>14.1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388</v>
      </c>
      <c r="Q79" s="70"/>
      <c r="R79" s="70"/>
      <c r="S79" s="70"/>
      <c r="T79" s="70"/>
      <c r="U79" s="70"/>
      <c r="V79" s="70"/>
      <c r="W79" s="70"/>
      <c r="X79" s="70"/>
      <c r="Y79" s="70"/>
      <c r="Z79" s="70"/>
      <c r="AA79" s="70"/>
      <c r="AB79" s="70"/>
      <c r="AC79" s="70"/>
      <c r="AD79" s="71"/>
      <c r="AE79" s="69">
        <f>データ!DT7</f>
        <v>427.2</v>
      </c>
      <c r="AF79" s="70"/>
      <c r="AG79" s="70"/>
      <c r="AH79" s="70"/>
      <c r="AI79" s="70"/>
      <c r="AJ79" s="70"/>
      <c r="AK79" s="70"/>
      <c r="AL79" s="70"/>
      <c r="AM79" s="70"/>
      <c r="AN79" s="70"/>
      <c r="AO79" s="70"/>
      <c r="AP79" s="70"/>
      <c r="AQ79" s="70"/>
      <c r="AR79" s="70"/>
      <c r="AS79" s="71"/>
      <c r="AT79" s="69">
        <f>データ!DU7</f>
        <v>384.6</v>
      </c>
      <c r="AU79" s="70"/>
      <c r="AV79" s="70"/>
      <c r="AW79" s="70"/>
      <c r="AX79" s="70"/>
      <c r="AY79" s="70"/>
      <c r="AZ79" s="70"/>
      <c r="BA79" s="70"/>
      <c r="BB79" s="70"/>
      <c r="BC79" s="70"/>
      <c r="BD79" s="70"/>
      <c r="BE79" s="70"/>
      <c r="BF79" s="70"/>
      <c r="BG79" s="70"/>
      <c r="BH79" s="71"/>
      <c r="BI79" s="69">
        <f>データ!DV7</f>
        <v>363.6</v>
      </c>
      <c r="BJ79" s="70"/>
      <c r="BK79" s="70"/>
      <c r="BL79" s="70"/>
      <c r="BM79" s="70"/>
      <c r="BN79" s="70"/>
      <c r="BO79" s="70"/>
      <c r="BP79" s="70"/>
      <c r="BQ79" s="70"/>
      <c r="BR79" s="70"/>
      <c r="BS79" s="70"/>
      <c r="BT79" s="70"/>
      <c r="BU79" s="70"/>
      <c r="BV79" s="70"/>
      <c r="BW79" s="71"/>
      <c r="BX79" s="69">
        <f>データ!DW7</f>
        <v>440.8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71.900000000000006</v>
      </c>
      <c r="DH79" s="70"/>
      <c r="DI79" s="70"/>
      <c r="DJ79" s="70"/>
      <c r="DK79" s="70"/>
      <c r="DL79" s="70"/>
      <c r="DM79" s="70"/>
      <c r="DN79" s="70"/>
      <c r="DO79" s="70"/>
      <c r="DP79" s="70"/>
      <c r="DQ79" s="70"/>
      <c r="DR79" s="70"/>
      <c r="DS79" s="70"/>
      <c r="DT79" s="70"/>
      <c r="DU79" s="71"/>
      <c r="DV79" s="69">
        <f>データ!EE7</f>
        <v>73.7</v>
      </c>
      <c r="DW79" s="70"/>
      <c r="DX79" s="70"/>
      <c r="DY79" s="70"/>
      <c r="DZ79" s="70"/>
      <c r="EA79" s="70"/>
      <c r="EB79" s="70"/>
      <c r="EC79" s="70"/>
      <c r="ED79" s="70"/>
      <c r="EE79" s="70"/>
      <c r="EF79" s="70"/>
      <c r="EG79" s="70"/>
      <c r="EH79" s="70"/>
      <c r="EI79" s="70"/>
      <c r="EJ79" s="71"/>
      <c r="EK79" s="69">
        <f>データ!EF7</f>
        <v>76.099999999999994</v>
      </c>
      <c r="EL79" s="70"/>
      <c r="EM79" s="70"/>
      <c r="EN79" s="70"/>
      <c r="EO79" s="70"/>
      <c r="EP79" s="70"/>
      <c r="EQ79" s="70"/>
      <c r="ER79" s="70"/>
      <c r="ES79" s="70"/>
      <c r="ET79" s="70"/>
      <c r="EU79" s="70"/>
      <c r="EV79" s="70"/>
      <c r="EW79" s="70"/>
      <c r="EX79" s="70"/>
      <c r="EY79" s="71"/>
      <c r="EZ79" s="69">
        <f>データ!EG7</f>
        <v>78.400000000000006</v>
      </c>
      <c r="FA79" s="70"/>
      <c r="FB79" s="70"/>
      <c r="FC79" s="70"/>
      <c r="FD79" s="70"/>
      <c r="FE79" s="70"/>
      <c r="FF79" s="70"/>
      <c r="FG79" s="70"/>
      <c r="FH79" s="70"/>
      <c r="FI79" s="70"/>
      <c r="FJ79" s="70"/>
      <c r="FK79" s="70"/>
      <c r="FL79" s="70"/>
      <c r="FM79" s="70"/>
      <c r="FN79" s="71"/>
      <c r="FO79" s="69">
        <f>データ!EH7</f>
        <v>80.2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74.400000000000006</v>
      </c>
      <c r="GU79" s="70"/>
      <c r="GV79" s="70"/>
      <c r="GW79" s="70"/>
      <c r="GX79" s="70"/>
      <c r="GY79" s="70"/>
      <c r="GZ79" s="70"/>
      <c r="HA79" s="70"/>
      <c r="HB79" s="70"/>
      <c r="HC79" s="70"/>
      <c r="HD79" s="70"/>
      <c r="HE79" s="70"/>
      <c r="HF79" s="70"/>
      <c r="HG79" s="70"/>
      <c r="HH79" s="71"/>
      <c r="HI79" s="69">
        <f>データ!EP7</f>
        <v>78</v>
      </c>
      <c r="HJ79" s="70"/>
      <c r="HK79" s="70"/>
      <c r="HL79" s="70"/>
      <c r="HM79" s="70"/>
      <c r="HN79" s="70"/>
      <c r="HO79" s="70"/>
      <c r="HP79" s="70"/>
      <c r="HQ79" s="70"/>
      <c r="HR79" s="70"/>
      <c r="HS79" s="70"/>
      <c r="HT79" s="70"/>
      <c r="HU79" s="70"/>
      <c r="HV79" s="70"/>
      <c r="HW79" s="71"/>
      <c r="HX79" s="69">
        <f>データ!EQ7</f>
        <v>81.099999999999994</v>
      </c>
      <c r="HY79" s="70"/>
      <c r="HZ79" s="70"/>
      <c r="IA79" s="70"/>
      <c r="IB79" s="70"/>
      <c r="IC79" s="70"/>
      <c r="ID79" s="70"/>
      <c r="IE79" s="70"/>
      <c r="IF79" s="70"/>
      <c r="IG79" s="70"/>
      <c r="IH79" s="70"/>
      <c r="II79" s="70"/>
      <c r="IJ79" s="70"/>
      <c r="IK79" s="70"/>
      <c r="IL79" s="71"/>
      <c r="IM79" s="69">
        <f>データ!ER7</f>
        <v>83.5</v>
      </c>
      <c r="IN79" s="70"/>
      <c r="IO79" s="70"/>
      <c r="IP79" s="70"/>
      <c r="IQ79" s="70"/>
      <c r="IR79" s="70"/>
      <c r="IS79" s="70"/>
      <c r="IT79" s="70"/>
      <c r="IU79" s="70"/>
      <c r="IV79" s="70"/>
      <c r="IW79" s="70"/>
      <c r="IX79" s="70"/>
      <c r="IY79" s="70"/>
      <c r="IZ79" s="70"/>
      <c r="JA79" s="71"/>
      <c r="JB79" s="69">
        <f>データ!ES7</f>
        <v>84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51118423</v>
      </c>
      <c r="KH79" s="67"/>
      <c r="KI79" s="67"/>
      <c r="KJ79" s="67"/>
      <c r="KK79" s="67"/>
      <c r="KL79" s="67"/>
      <c r="KM79" s="67"/>
      <c r="KN79" s="67"/>
      <c r="KO79" s="67"/>
      <c r="KP79" s="67"/>
      <c r="KQ79" s="67"/>
      <c r="KR79" s="67"/>
      <c r="KS79" s="67"/>
      <c r="KT79" s="67"/>
      <c r="KU79" s="68"/>
      <c r="KV79" s="66">
        <f>データ!FA7</f>
        <v>44831967</v>
      </c>
      <c r="KW79" s="67"/>
      <c r="KX79" s="67"/>
      <c r="KY79" s="67"/>
      <c r="KZ79" s="67"/>
      <c r="LA79" s="67"/>
      <c r="LB79" s="67"/>
      <c r="LC79" s="67"/>
      <c r="LD79" s="67"/>
      <c r="LE79" s="67"/>
      <c r="LF79" s="67"/>
      <c r="LG79" s="67"/>
      <c r="LH79" s="67"/>
      <c r="LI79" s="67"/>
      <c r="LJ79" s="68"/>
      <c r="LK79" s="66">
        <f>データ!FB7</f>
        <v>44668700</v>
      </c>
      <c r="LL79" s="67"/>
      <c r="LM79" s="67"/>
      <c r="LN79" s="67"/>
      <c r="LO79" s="67"/>
      <c r="LP79" s="67"/>
      <c r="LQ79" s="67"/>
      <c r="LR79" s="67"/>
      <c r="LS79" s="67"/>
      <c r="LT79" s="67"/>
      <c r="LU79" s="67"/>
      <c r="LV79" s="67"/>
      <c r="LW79" s="67"/>
      <c r="LX79" s="67"/>
      <c r="LY79" s="68"/>
      <c r="LZ79" s="66">
        <f>データ!FC7</f>
        <v>44782400</v>
      </c>
      <c r="MA79" s="67"/>
      <c r="MB79" s="67"/>
      <c r="MC79" s="67"/>
      <c r="MD79" s="67"/>
      <c r="ME79" s="67"/>
      <c r="MF79" s="67"/>
      <c r="MG79" s="67"/>
      <c r="MH79" s="67"/>
      <c r="MI79" s="67"/>
      <c r="MJ79" s="67"/>
      <c r="MK79" s="67"/>
      <c r="ML79" s="67"/>
      <c r="MM79" s="67"/>
      <c r="MN79" s="68"/>
      <c r="MO79" s="66">
        <f>データ!FD7</f>
        <v>44973400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JrvClAyTBULSvNWO5DTwu6jYcOqCuZcabWlfhWfL29YGf9gT05mhRVi5irNsqOrEDfrK0ckjj7zHOrIS84j2Q==" saltValue="4N+KoVqXToHIzOzrvnWx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161</v>
      </c>
      <c r="BQ5" s="49" t="s">
        <v>148</v>
      </c>
      <c r="BR5" s="49" t="s">
        <v>158</v>
      </c>
      <c r="BS5" s="49" t="s">
        <v>150</v>
      </c>
      <c r="BT5" s="49" t="s">
        <v>160</v>
      </c>
      <c r="BU5" s="49" t="s">
        <v>152</v>
      </c>
      <c r="BV5" s="49" t="s">
        <v>153</v>
      </c>
      <c r="BW5" s="49" t="s">
        <v>154</v>
      </c>
      <c r="BX5" s="49" t="s">
        <v>155</v>
      </c>
      <c r="BY5" s="49" t="s">
        <v>156</v>
      </c>
      <c r="BZ5" s="49" t="s">
        <v>157</v>
      </c>
      <c r="CA5" s="49" t="s">
        <v>162</v>
      </c>
      <c r="CB5" s="49" t="s">
        <v>148</v>
      </c>
      <c r="CC5" s="49" t="s">
        <v>158</v>
      </c>
      <c r="CD5" s="49" t="s">
        <v>150</v>
      </c>
      <c r="CE5" s="49" t="s">
        <v>163</v>
      </c>
      <c r="CF5" s="49" t="s">
        <v>152</v>
      </c>
      <c r="CG5" s="49" t="s">
        <v>153</v>
      </c>
      <c r="CH5" s="49" t="s">
        <v>154</v>
      </c>
      <c r="CI5" s="49" t="s">
        <v>155</v>
      </c>
      <c r="CJ5" s="49" t="s">
        <v>156</v>
      </c>
      <c r="CK5" s="49" t="s">
        <v>157</v>
      </c>
      <c r="CL5" s="49" t="s">
        <v>147</v>
      </c>
      <c r="CM5" s="49" t="s">
        <v>164</v>
      </c>
      <c r="CN5" s="49" t="s">
        <v>158</v>
      </c>
      <c r="CO5" s="49" t="s">
        <v>150</v>
      </c>
      <c r="CP5" s="49" t="s">
        <v>160</v>
      </c>
      <c r="CQ5" s="49" t="s">
        <v>152</v>
      </c>
      <c r="CR5" s="49" t="s">
        <v>153</v>
      </c>
      <c r="CS5" s="49" t="s">
        <v>154</v>
      </c>
      <c r="CT5" s="49" t="s">
        <v>155</v>
      </c>
      <c r="CU5" s="49" t="s">
        <v>156</v>
      </c>
      <c r="CV5" s="49" t="s">
        <v>157</v>
      </c>
      <c r="CW5" s="49" t="s">
        <v>165</v>
      </c>
      <c r="CX5" s="49" t="s">
        <v>148</v>
      </c>
      <c r="CY5" s="49" t="s">
        <v>158</v>
      </c>
      <c r="CZ5" s="49" t="s">
        <v>150</v>
      </c>
      <c r="DA5" s="49" t="s">
        <v>151</v>
      </c>
      <c r="DB5" s="49" t="s">
        <v>152</v>
      </c>
      <c r="DC5" s="49" t="s">
        <v>153</v>
      </c>
      <c r="DD5" s="49" t="s">
        <v>154</v>
      </c>
      <c r="DE5" s="49" t="s">
        <v>155</v>
      </c>
      <c r="DF5" s="49" t="s">
        <v>156</v>
      </c>
      <c r="DG5" s="49" t="s">
        <v>157</v>
      </c>
      <c r="DH5" s="49" t="s">
        <v>147</v>
      </c>
      <c r="DI5" s="49" t="s">
        <v>166</v>
      </c>
      <c r="DJ5" s="49" t="s">
        <v>167</v>
      </c>
      <c r="DK5" s="49" t="s">
        <v>150</v>
      </c>
      <c r="DL5" s="49" t="s">
        <v>160</v>
      </c>
      <c r="DM5" s="49" t="s">
        <v>152</v>
      </c>
      <c r="DN5" s="49" t="s">
        <v>153</v>
      </c>
      <c r="DO5" s="49" t="s">
        <v>154</v>
      </c>
      <c r="DP5" s="49" t="s">
        <v>155</v>
      </c>
      <c r="DQ5" s="49" t="s">
        <v>156</v>
      </c>
      <c r="DR5" s="49" t="s">
        <v>157</v>
      </c>
      <c r="DS5" s="49" t="s">
        <v>147</v>
      </c>
      <c r="DT5" s="49" t="s">
        <v>148</v>
      </c>
      <c r="DU5" s="49" t="s">
        <v>158</v>
      </c>
      <c r="DV5" s="49" t="s">
        <v>168</v>
      </c>
      <c r="DW5" s="49" t="s">
        <v>160</v>
      </c>
      <c r="DX5" s="49" t="s">
        <v>152</v>
      </c>
      <c r="DY5" s="49" t="s">
        <v>153</v>
      </c>
      <c r="DZ5" s="49" t="s">
        <v>154</v>
      </c>
      <c r="EA5" s="49" t="s">
        <v>155</v>
      </c>
      <c r="EB5" s="49" t="s">
        <v>156</v>
      </c>
      <c r="EC5" s="49" t="s">
        <v>157</v>
      </c>
      <c r="ED5" s="49" t="s">
        <v>147</v>
      </c>
      <c r="EE5" s="49" t="s">
        <v>148</v>
      </c>
      <c r="EF5" s="49" t="s">
        <v>158</v>
      </c>
      <c r="EG5" s="49" t="s">
        <v>150</v>
      </c>
      <c r="EH5" s="49" t="s">
        <v>169</v>
      </c>
      <c r="EI5" s="49" t="s">
        <v>152</v>
      </c>
      <c r="EJ5" s="49" t="s">
        <v>153</v>
      </c>
      <c r="EK5" s="49" t="s">
        <v>154</v>
      </c>
      <c r="EL5" s="49" t="s">
        <v>155</v>
      </c>
      <c r="EM5" s="49" t="s">
        <v>156</v>
      </c>
      <c r="EN5" s="49" t="s">
        <v>157</v>
      </c>
      <c r="EO5" s="49" t="s">
        <v>162</v>
      </c>
      <c r="EP5" s="49" t="s">
        <v>170</v>
      </c>
      <c r="EQ5" s="49" t="s">
        <v>158</v>
      </c>
      <c r="ER5" s="49" t="s">
        <v>150</v>
      </c>
      <c r="ES5" s="49" t="s">
        <v>160</v>
      </c>
      <c r="ET5" s="49" t="s">
        <v>152</v>
      </c>
      <c r="EU5" s="49" t="s">
        <v>153</v>
      </c>
      <c r="EV5" s="49" t="s">
        <v>154</v>
      </c>
      <c r="EW5" s="49" t="s">
        <v>155</v>
      </c>
      <c r="EX5" s="49" t="s">
        <v>156</v>
      </c>
      <c r="EY5" s="49" t="s">
        <v>171</v>
      </c>
      <c r="EZ5" s="49" t="s">
        <v>147</v>
      </c>
      <c r="FA5" s="49" t="s">
        <v>148</v>
      </c>
      <c r="FB5" s="49" t="s">
        <v>158</v>
      </c>
      <c r="FC5" s="49" t="s">
        <v>150</v>
      </c>
      <c r="FD5" s="49" t="s">
        <v>172</v>
      </c>
      <c r="FE5" s="49" t="s">
        <v>152</v>
      </c>
      <c r="FF5" s="49" t="s">
        <v>153</v>
      </c>
      <c r="FG5" s="49" t="s">
        <v>154</v>
      </c>
      <c r="FH5" s="49" t="s">
        <v>155</v>
      </c>
      <c r="FI5" s="49" t="s">
        <v>156</v>
      </c>
      <c r="FJ5" s="49" t="s">
        <v>157</v>
      </c>
    </row>
    <row r="6" spans="1:166" s="54" customFormat="1">
      <c r="A6" s="35" t="s">
        <v>173</v>
      </c>
      <c r="B6" s="50">
        <f>B8</f>
        <v>2023</v>
      </c>
      <c r="C6" s="50">
        <f t="shared" ref="C6:M6" si="2">C8</f>
        <v>363685</v>
      </c>
      <c r="D6" s="50">
        <f t="shared" si="2"/>
        <v>46</v>
      </c>
      <c r="E6" s="50">
        <f t="shared" si="2"/>
        <v>6</v>
      </c>
      <c r="F6" s="50">
        <f t="shared" si="2"/>
        <v>0</v>
      </c>
      <c r="G6" s="50">
        <f t="shared" si="2"/>
        <v>1</v>
      </c>
      <c r="H6" s="153" t="str">
        <f>IF(H8&lt;&gt;I8,H8,"")&amp;IF(I8&lt;&gt;J8,I8,"")&amp;"　"&amp;J8</f>
        <v>徳島県那賀町　那賀町立上那賀病院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I 訓</v>
      </c>
      <c r="T6" s="50" t="str">
        <f t="shared" si="3"/>
        <v>へ</v>
      </c>
      <c r="U6" s="51">
        <f>U8</f>
        <v>7278</v>
      </c>
      <c r="V6" s="51">
        <f>V8</f>
        <v>3432</v>
      </c>
      <c r="W6" s="50" t="str">
        <f>W8</f>
        <v>第１種該当</v>
      </c>
      <c r="X6" s="50" t="str">
        <f>X8</f>
        <v>-</v>
      </c>
      <c r="Y6" s="50" t="str">
        <f t="shared" si="3"/>
        <v>１５：１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81.3</v>
      </c>
      <c r="AJ6" s="52">
        <f t="shared" ref="AJ6:AR6" si="4">IF(AJ8="-",NA(),AJ8)</f>
        <v>113.3</v>
      </c>
      <c r="AK6" s="52">
        <f t="shared" si="4"/>
        <v>108.9</v>
      </c>
      <c r="AL6" s="52">
        <f t="shared" si="4"/>
        <v>105</v>
      </c>
      <c r="AM6" s="52">
        <f t="shared" si="4"/>
        <v>89.5</v>
      </c>
      <c r="AN6" s="52">
        <f t="shared" si="4"/>
        <v>96.7</v>
      </c>
      <c r="AO6" s="52">
        <f t="shared" si="4"/>
        <v>98</v>
      </c>
      <c r="AP6" s="52">
        <f t="shared" si="4"/>
        <v>101.9</v>
      </c>
      <c r="AQ6" s="52">
        <f t="shared" si="4"/>
        <v>100.9</v>
      </c>
      <c r="AR6" s="52">
        <f t="shared" si="4"/>
        <v>97.1</v>
      </c>
      <c r="AS6" s="52" t="str">
        <f>IF(AS8="-","【-】","【"&amp;SUBSTITUTE(TEXT(AS8,"#,##0.0"),"-","△")&amp;"】")</f>
        <v>【96.6】</v>
      </c>
      <c r="AT6" s="52">
        <f>IF(AT8="-",NA(),AT8)</f>
        <v>61.6</v>
      </c>
      <c r="AU6" s="52">
        <f t="shared" ref="AU6:BC6" si="5">IF(AU8="-",NA(),AU8)</f>
        <v>54.5</v>
      </c>
      <c r="AV6" s="52">
        <f t="shared" si="5"/>
        <v>55</v>
      </c>
      <c r="AW6" s="52">
        <f t="shared" si="5"/>
        <v>57</v>
      </c>
      <c r="AX6" s="52">
        <f t="shared" si="5"/>
        <v>51.3</v>
      </c>
      <c r="AY6" s="52">
        <f t="shared" si="5"/>
        <v>67.8</v>
      </c>
      <c r="AZ6" s="52">
        <f t="shared" si="5"/>
        <v>65</v>
      </c>
      <c r="BA6" s="52">
        <f t="shared" si="5"/>
        <v>67.599999999999994</v>
      </c>
      <c r="BB6" s="52">
        <f t="shared" si="5"/>
        <v>65.8</v>
      </c>
      <c r="BC6" s="52">
        <f t="shared" si="5"/>
        <v>64.900000000000006</v>
      </c>
      <c r="BD6" s="52" t="str">
        <f>IF(BD8="-","【-】","【"&amp;SUBSTITUTE(TEXT(BD8,"#,##0.0"),"-","△")&amp;"】")</f>
        <v>【86.6】</v>
      </c>
      <c r="BE6" s="52">
        <f>IF(BE8="-",NA(),BE8)</f>
        <v>61.1</v>
      </c>
      <c r="BF6" s="52">
        <f t="shared" ref="BF6:BN6" si="6">IF(BF8="-",NA(),BF8)</f>
        <v>53.9</v>
      </c>
      <c r="BG6" s="52">
        <f t="shared" si="6"/>
        <v>54.5</v>
      </c>
      <c r="BH6" s="52">
        <f t="shared" si="6"/>
        <v>56.5</v>
      </c>
      <c r="BI6" s="52">
        <f t="shared" si="6"/>
        <v>50.8</v>
      </c>
      <c r="BJ6" s="52">
        <f t="shared" si="6"/>
        <v>62.9</v>
      </c>
      <c r="BK6" s="52">
        <f t="shared" si="6"/>
        <v>60.3</v>
      </c>
      <c r="BL6" s="52">
        <f t="shared" si="6"/>
        <v>63.2</v>
      </c>
      <c r="BM6" s="52">
        <f t="shared" si="6"/>
        <v>61.4</v>
      </c>
      <c r="BN6" s="52">
        <f t="shared" si="6"/>
        <v>60.8</v>
      </c>
      <c r="BO6" s="52" t="str">
        <f>IF(BO8="-","【-】","【"&amp;SUBSTITUTE(TEXT(BO8,"#,##0.0"),"-","△")&amp;"】")</f>
        <v>【83.9】</v>
      </c>
      <c r="BP6" s="52">
        <f>IF(BP8="-",NA(),BP8)</f>
        <v>73.400000000000006</v>
      </c>
      <c r="BQ6" s="52">
        <f t="shared" ref="BQ6:BY6" si="7">IF(BQ8="-",NA(),BQ8)</f>
        <v>52.9</v>
      </c>
      <c r="BR6" s="52">
        <f t="shared" si="7"/>
        <v>52.7</v>
      </c>
      <c r="BS6" s="52">
        <f t="shared" si="7"/>
        <v>76.599999999999994</v>
      </c>
      <c r="BT6" s="52">
        <f t="shared" si="7"/>
        <v>68.900000000000006</v>
      </c>
      <c r="BU6" s="52">
        <f t="shared" si="7"/>
        <v>61.4</v>
      </c>
      <c r="BV6" s="52">
        <f t="shared" si="7"/>
        <v>55.9</v>
      </c>
      <c r="BW6" s="52">
        <f t="shared" si="7"/>
        <v>56.5</v>
      </c>
      <c r="BX6" s="52">
        <f t="shared" si="7"/>
        <v>53.9</v>
      </c>
      <c r="BY6" s="52">
        <f t="shared" si="7"/>
        <v>54.9</v>
      </c>
      <c r="BZ6" s="52" t="str">
        <f>IF(BZ8="-","【-】","【"&amp;SUBSTITUTE(TEXT(BZ8,"#,##0.0"),"-","△")&amp;"】")</f>
        <v>【68.7】</v>
      </c>
      <c r="CA6" s="53">
        <f>IF(CA8="-",NA(),CA8)</f>
        <v>26507</v>
      </c>
      <c r="CB6" s="53">
        <f t="shared" ref="CB6:CJ6" si="8">IF(CB8="-",NA(),CB8)</f>
        <v>27483</v>
      </c>
      <c r="CC6" s="53">
        <f t="shared" si="8"/>
        <v>27323</v>
      </c>
      <c r="CD6" s="53">
        <f t="shared" si="8"/>
        <v>21448</v>
      </c>
      <c r="CE6" s="53">
        <f t="shared" si="8"/>
        <v>20411</v>
      </c>
      <c r="CF6" s="53">
        <f t="shared" si="8"/>
        <v>27761</v>
      </c>
      <c r="CG6" s="53">
        <f t="shared" si="8"/>
        <v>29162</v>
      </c>
      <c r="CH6" s="53">
        <f t="shared" si="8"/>
        <v>29802</v>
      </c>
      <c r="CI6" s="53">
        <f t="shared" si="8"/>
        <v>30895</v>
      </c>
      <c r="CJ6" s="53">
        <f t="shared" si="8"/>
        <v>31269</v>
      </c>
      <c r="CK6" s="52" t="str">
        <f>IF(CK8="-","【-】","【"&amp;SUBSTITUTE(TEXT(CK8,"#,##0"),"-","△")&amp;"】")</f>
        <v>【62,428】</v>
      </c>
      <c r="CL6" s="53">
        <f>IF(CL8="-",NA(),CL8)</f>
        <v>6831</v>
      </c>
      <c r="CM6" s="53">
        <f t="shared" ref="CM6:CU6" si="9">IF(CM8="-",NA(),CM8)</f>
        <v>6431</v>
      </c>
      <c r="CN6" s="53">
        <f t="shared" si="9"/>
        <v>6890</v>
      </c>
      <c r="CO6" s="53">
        <f t="shared" si="9"/>
        <v>7032</v>
      </c>
      <c r="CP6" s="53">
        <f t="shared" si="9"/>
        <v>7208</v>
      </c>
      <c r="CQ6" s="53">
        <f t="shared" si="9"/>
        <v>8307</v>
      </c>
      <c r="CR6" s="53">
        <f t="shared" si="9"/>
        <v>8904</v>
      </c>
      <c r="CS6" s="53">
        <f t="shared" si="9"/>
        <v>9068</v>
      </c>
      <c r="CT6" s="53">
        <f t="shared" si="9"/>
        <v>9435</v>
      </c>
      <c r="CU6" s="53">
        <f t="shared" si="9"/>
        <v>9319</v>
      </c>
      <c r="CV6" s="52" t="str">
        <f>IF(CV8="-","【-】","【"&amp;SUBSTITUTE(TEXT(CV8,"#,##0"),"-","△")&amp;"】")</f>
        <v>【18,236】</v>
      </c>
      <c r="CW6" s="52">
        <f>IF(CW8="-",NA(),CW8)</f>
        <v>110.7</v>
      </c>
      <c r="CX6" s="52">
        <f t="shared" ref="CX6:DF6" si="10">IF(CX8="-",NA(),CX8)</f>
        <v>127.2</v>
      </c>
      <c r="CY6" s="52">
        <f t="shared" si="10"/>
        <v>129.19999999999999</v>
      </c>
      <c r="CZ6" s="52">
        <f t="shared" si="10"/>
        <v>125.9</v>
      </c>
      <c r="DA6" s="52">
        <f t="shared" si="10"/>
        <v>136.6</v>
      </c>
      <c r="DB6" s="52">
        <f t="shared" si="10"/>
        <v>80.099999999999994</v>
      </c>
      <c r="DC6" s="52">
        <f t="shared" si="10"/>
        <v>87.1</v>
      </c>
      <c r="DD6" s="52">
        <f t="shared" si="10"/>
        <v>84.5</v>
      </c>
      <c r="DE6" s="52">
        <f t="shared" si="10"/>
        <v>86</v>
      </c>
      <c r="DF6" s="52">
        <f t="shared" si="10"/>
        <v>87.4</v>
      </c>
      <c r="DG6" s="52" t="str">
        <f>IF(DG8="-","【-】","【"&amp;SUBSTITUTE(TEXT(DG8,"#,##0.0"),"-","△")&amp;"】")</f>
        <v>【56.1】</v>
      </c>
      <c r="DH6" s="52">
        <f>IF(DH8="-",NA(),DH8)</f>
        <v>15.1</v>
      </c>
      <c r="DI6" s="52">
        <f t="shared" ref="DI6:DQ6" si="11">IF(DI8="-",NA(),DI8)</f>
        <v>14.6</v>
      </c>
      <c r="DJ6" s="52">
        <f t="shared" si="11"/>
        <v>12.8</v>
      </c>
      <c r="DK6" s="52">
        <f t="shared" si="11"/>
        <v>11.8</v>
      </c>
      <c r="DL6" s="52">
        <f t="shared" si="11"/>
        <v>14.1</v>
      </c>
      <c r="DM6" s="52">
        <f t="shared" si="11"/>
        <v>16</v>
      </c>
      <c r="DN6" s="52">
        <f t="shared" si="11"/>
        <v>15.9</v>
      </c>
      <c r="DO6" s="52">
        <f t="shared" si="11"/>
        <v>14.9</v>
      </c>
      <c r="DP6" s="52">
        <f t="shared" si="11"/>
        <v>15.6</v>
      </c>
      <c r="DQ6" s="52">
        <f t="shared" si="11"/>
        <v>15.4</v>
      </c>
      <c r="DR6" s="52" t="str">
        <f>IF(DR8="-","【-】","【"&amp;SUBSTITUTE(TEXT(DR8,"#,##0.0"),"-","△")&amp;"】")</f>
        <v>【26.4】</v>
      </c>
      <c r="DS6" s="52">
        <f>IF(DS8="-",NA(),DS8)</f>
        <v>388</v>
      </c>
      <c r="DT6" s="52">
        <f t="shared" ref="DT6:EB6" si="12">IF(DT8="-",NA(),DT8)</f>
        <v>427.2</v>
      </c>
      <c r="DU6" s="52">
        <f t="shared" si="12"/>
        <v>384.6</v>
      </c>
      <c r="DV6" s="52">
        <f t="shared" si="12"/>
        <v>363.6</v>
      </c>
      <c r="DW6" s="52">
        <f t="shared" si="12"/>
        <v>440.8</v>
      </c>
      <c r="DX6" s="52">
        <f t="shared" si="12"/>
        <v>121.7</v>
      </c>
      <c r="DY6" s="52">
        <f t="shared" si="12"/>
        <v>132.30000000000001</v>
      </c>
      <c r="DZ6" s="52">
        <f t="shared" si="12"/>
        <v>141.6</v>
      </c>
      <c r="EA6" s="52">
        <f t="shared" si="12"/>
        <v>141.5</v>
      </c>
      <c r="EB6" s="52">
        <f t="shared" si="12"/>
        <v>147.4</v>
      </c>
      <c r="EC6" s="52" t="str">
        <f>IF(EC8="-","【-】","【"&amp;SUBSTITUTE(TEXT(EC8,"#,##0.0"),"-","△")&amp;"】")</f>
        <v>【54.5】</v>
      </c>
      <c r="ED6" s="52">
        <f>IF(ED8="-",NA(),ED8)</f>
        <v>71.900000000000006</v>
      </c>
      <c r="EE6" s="52">
        <f t="shared" ref="EE6:EM6" si="13">IF(EE8="-",NA(),EE8)</f>
        <v>73.7</v>
      </c>
      <c r="EF6" s="52">
        <f t="shared" si="13"/>
        <v>76.099999999999994</v>
      </c>
      <c r="EG6" s="52">
        <f t="shared" si="13"/>
        <v>78.400000000000006</v>
      </c>
      <c r="EH6" s="52">
        <f t="shared" si="13"/>
        <v>80.2</v>
      </c>
      <c r="EI6" s="52">
        <f t="shared" si="13"/>
        <v>55.4</v>
      </c>
      <c r="EJ6" s="52">
        <f t="shared" si="13"/>
        <v>57.6</v>
      </c>
      <c r="EK6" s="52">
        <f t="shared" si="13"/>
        <v>56.9</v>
      </c>
      <c r="EL6" s="52">
        <f t="shared" si="13"/>
        <v>57.9</v>
      </c>
      <c r="EM6" s="52">
        <f t="shared" si="13"/>
        <v>59.3</v>
      </c>
      <c r="EN6" s="52" t="str">
        <f>IF(EN8="-","【-】","【"&amp;SUBSTITUTE(TEXT(EN8,"#,##0.0"),"-","△")&amp;"】")</f>
        <v>【57.0】</v>
      </c>
      <c r="EO6" s="52">
        <f>IF(EO8="-",NA(),EO8)</f>
        <v>74.400000000000006</v>
      </c>
      <c r="EP6" s="52">
        <f t="shared" ref="EP6:EX6" si="14">IF(EP8="-",NA(),EP8)</f>
        <v>78</v>
      </c>
      <c r="EQ6" s="52">
        <f t="shared" si="14"/>
        <v>81.099999999999994</v>
      </c>
      <c r="ER6" s="52">
        <f t="shared" si="14"/>
        <v>83.5</v>
      </c>
      <c r="ES6" s="52">
        <f t="shared" si="14"/>
        <v>84</v>
      </c>
      <c r="ET6" s="52">
        <f t="shared" si="14"/>
        <v>72</v>
      </c>
      <c r="EU6" s="52">
        <f t="shared" si="14"/>
        <v>72.3</v>
      </c>
      <c r="EV6" s="52">
        <f t="shared" si="14"/>
        <v>71.5</v>
      </c>
      <c r="EW6" s="52">
        <f t="shared" si="14"/>
        <v>72.099999999999994</v>
      </c>
      <c r="EX6" s="52">
        <f t="shared" si="14"/>
        <v>71.900000000000006</v>
      </c>
      <c r="EY6" s="52" t="str">
        <f>IF(EY8="-","【-】","【"&amp;SUBSTITUTE(TEXT(EY8,"#,##0.0"),"-","△")&amp;"】")</f>
        <v>【70.4】</v>
      </c>
      <c r="EZ6" s="53">
        <f>IF(EZ8="-",NA(),EZ8)</f>
        <v>51118423</v>
      </c>
      <c r="FA6" s="53">
        <f t="shared" ref="FA6:FI6" si="15">IF(FA8="-",NA(),FA8)</f>
        <v>44831967</v>
      </c>
      <c r="FB6" s="53">
        <f t="shared" si="15"/>
        <v>44668700</v>
      </c>
      <c r="FC6" s="53">
        <f t="shared" si="15"/>
        <v>44782400</v>
      </c>
      <c r="FD6" s="53">
        <f t="shared" si="15"/>
        <v>44973400</v>
      </c>
      <c r="FE6" s="53">
        <f t="shared" si="15"/>
        <v>44774257</v>
      </c>
      <c r="FF6" s="53">
        <f t="shared" si="15"/>
        <v>46069366</v>
      </c>
      <c r="FG6" s="53">
        <f t="shared" si="15"/>
        <v>47725874</v>
      </c>
      <c r="FH6" s="53">
        <f t="shared" si="15"/>
        <v>49580743</v>
      </c>
      <c r="FI6" s="53">
        <f t="shared" si="15"/>
        <v>50826859</v>
      </c>
      <c r="FJ6" s="53" t="str">
        <f>IF(FJ8="-","【-】","【"&amp;SUBSTITUTE(TEXT(FJ8,"#,##0"),"-","△")&amp;"】")</f>
        <v>【50,999,060】</v>
      </c>
    </row>
    <row r="7" spans="1:166" s="54" customFormat="1">
      <c r="A7" s="35" t="s">
        <v>174</v>
      </c>
      <c r="B7" s="50">
        <f t="shared" ref="B7:AH7" si="16">B8</f>
        <v>2023</v>
      </c>
      <c r="C7" s="50">
        <f t="shared" si="16"/>
        <v>363685</v>
      </c>
      <c r="D7" s="50">
        <f t="shared" si="16"/>
        <v>46</v>
      </c>
      <c r="E7" s="50">
        <f t="shared" si="16"/>
        <v>6</v>
      </c>
      <c r="F7" s="50">
        <f t="shared" si="16"/>
        <v>0</v>
      </c>
      <c r="G7" s="50">
        <f t="shared" si="16"/>
        <v>1</v>
      </c>
      <c r="H7" s="50"/>
      <c r="I7" s="50"/>
      <c r="J7" s="50"/>
      <c r="K7" s="50" t="str">
        <f t="shared" si="16"/>
        <v>当然財務</v>
      </c>
      <c r="L7" s="50" t="str">
        <f t="shared" si="16"/>
        <v>病院事業</v>
      </c>
      <c r="M7" s="50" t="str">
        <f t="shared" si="16"/>
        <v>一般病院</v>
      </c>
      <c r="N7" s="50" t="str">
        <f>N8</f>
        <v>50床未満</v>
      </c>
      <c r="O7" s="50" t="str">
        <f>O8</f>
        <v>非設置</v>
      </c>
      <c r="P7" s="50" t="str">
        <f>P8</f>
        <v>直営</v>
      </c>
      <c r="Q7" s="51">
        <f t="shared" si="16"/>
        <v>7</v>
      </c>
      <c r="R7" s="50" t="str">
        <f t="shared" si="16"/>
        <v>-</v>
      </c>
      <c r="S7" s="50" t="str">
        <f t="shared" si="16"/>
        <v>I 訓</v>
      </c>
      <c r="T7" s="50" t="str">
        <f t="shared" si="16"/>
        <v>へ</v>
      </c>
      <c r="U7" s="51">
        <f>U8</f>
        <v>7278</v>
      </c>
      <c r="V7" s="51">
        <f>V8</f>
        <v>3432</v>
      </c>
      <c r="W7" s="50" t="str">
        <f>W8</f>
        <v>第１種該当</v>
      </c>
      <c r="X7" s="50" t="str">
        <f t="shared" si="16"/>
        <v>-</v>
      </c>
      <c r="Y7" s="50" t="str">
        <f t="shared" si="16"/>
        <v>１５：１</v>
      </c>
      <c r="Z7" s="51">
        <f t="shared" si="16"/>
        <v>30</v>
      </c>
      <c r="AA7" s="51" t="str">
        <f t="shared" si="16"/>
        <v>-</v>
      </c>
      <c r="AB7" s="51" t="str">
        <f t="shared" si="16"/>
        <v>-</v>
      </c>
      <c r="AC7" s="51" t="str">
        <f t="shared" si="16"/>
        <v>-</v>
      </c>
      <c r="AD7" s="51" t="str">
        <f t="shared" si="16"/>
        <v>-</v>
      </c>
      <c r="AE7" s="51">
        <f t="shared" si="16"/>
        <v>30</v>
      </c>
      <c r="AF7" s="51">
        <f t="shared" si="16"/>
        <v>30</v>
      </c>
      <c r="AG7" s="51" t="str">
        <f t="shared" si="16"/>
        <v>-</v>
      </c>
      <c r="AH7" s="51">
        <f t="shared" si="16"/>
        <v>30</v>
      </c>
      <c r="AI7" s="52">
        <f>AI8</f>
        <v>81.3</v>
      </c>
      <c r="AJ7" s="52">
        <f t="shared" ref="AJ7:AR7" si="17">AJ8</f>
        <v>113.3</v>
      </c>
      <c r="AK7" s="52">
        <f t="shared" si="17"/>
        <v>108.9</v>
      </c>
      <c r="AL7" s="52">
        <f t="shared" si="17"/>
        <v>105</v>
      </c>
      <c r="AM7" s="52">
        <f t="shared" si="17"/>
        <v>89.5</v>
      </c>
      <c r="AN7" s="52">
        <f t="shared" si="17"/>
        <v>96.7</v>
      </c>
      <c r="AO7" s="52">
        <f t="shared" si="17"/>
        <v>98</v>
      </c>
      <c r="AP7" s="52">
        <f t="shared" si="17"/>
        <v>101.9</v>
      </c>
      <c r="AQ7" s="52">
        <f t="shared" si="17"/>
        <v>100.9</v>
      </c>
      <c r="AR7" s="52">
        <f t="shared" si="17"/>
        <v>97.1</v>
      </c>
      <c r="AS7" s="52"/>
      <c r="AT7" s="52">
        <f>AT8</f>
        <v>61.6</v>
      </c>
      <c r="AU7" s="52">
        <f t="shared" ref="AU7:BC7" si="18">AU8</f>
        <v>54.5</v>
      </c>
      <c r="AV7" s="52">
        <f t="shared" si="18"/>
        <v>55</v>
      </c>
      <c r="AW7" s="52">
        <f t="shared" si="18"/>
        <v>57</v>
      </c>
      <c r="AX7" s="52">
        <f t="shared" si="18"/>
        <v>51.3</v>
      </c>
      <c r="AY7" s="52">
        <f t="shared" si="18"/>
        <v>67.8</v>
      </c>
      <c r="AZ7" s="52">
        <f t="shared" si="18"/>
        <v>65</v>
      </c>
      <c r="BA7" s="52">
        <f t="shared" si="18"/>
        <v>67.599999999999994</v>
      </c>
      <c r="BB7" s="52">
        <f t="shared" si="18"/>
        <v>65.8</v>
      </c>
      <c r="BC7" s="52">
        <f t="shared" si="18"/>
        <v>64.900000000000006</v>
      </c>
      <c r="BD7" s="52"/>
      <c r="BE7" s="52">
        <f>BE8</f>
        <v>61.1</v>
      </c>
      <c r="BF7" s="52">
        <f t="shared" ref="BF7:BN7" si="19">BF8</f>
        <v>53.9</v>
      </c>
      <c r="BG7" s="52">
        <f t="shared" si="19"/>
        <v>54.5</v>
      </c>
      <c r="BH7" s="52">
        <f t="shared" si="19"/>
        <v>56.5</v>
      </c>
      <c r="BI7" s="52">
        <f t="shared" si="19"/>
        <v>50.8</v>
      </c>
      <c r="BJ7" s="52">
        <f t="shared" si="19"/>
        <v>62.9</v>
      </c>
      <c r="BK7" s="52">
        <f t="shared" si="19"/>
        <v>60.3</v>
      </c>
      <c r="BL7" s="52">
        <f t="shared" si="19"/>
        <v>63.2</v>
      </c>
      <c r="BM7" s="52">
        <f t="shared" si="19"/>
        <v>61.4</v>
      </c>
      <c r="BN7" s="52">
        <f t="shared" si="19"/>
        <v>60.8</v>
      </c>
      <c r="BO7" s="52"/>
      <c r="BP7" s="52">
        <f>BP8</f>
        <v>73.400000000000006</v>
      </c>
      <c r="BQ7" s="52">
        <f t="shared" ref="BQ7:BY7" si="20">BQ8</f>
        <v>52.9</v>
      </c>
      <c r="BR7" s="52">
        <f t="shared" si="20"/>
        <v>52.7</v>
      </c>
      <c r="BS7" s="52">
        <f t="shared" si="20"/>
        <v>76.599999999999994</v>
      </c>
      <c r="BT7" s="52">
        <f t="shared" si="20"/>
        <v>68.900000000000006</v>
      </c>
      <c r="BU7" s="52">
        <f t="shared" si="20"/>
        <v>61.4</v>
      </c>
      <c r="BV7" s="52">
        <f t="shared" si="20"/>
        <v>55.9</v>
      </c>
      <c r="BW7" s="52">
        <f t="shared" si="20"/>
        <v>56.5</v>
      </c>
      <c r="BX7" s="52">
        <f t="shared" si="20"/>
        <v>53.9</v>
      </c>
      <c r="BY7" s="52">
        <f t="shared" si="20"/>
        <v>54.9</v>
      </c>
      <c r="BZ7" s="52"/>
      <c r="CA7" s="53">
        <f>CA8</f>
        <v>26507</v>
      </c>
      <c r="CB7" s="53">
        <f t="shared" ref="CB7:CJ7" si="21">CB8</f>
        <v>27483</v>
      </c>
      <c r="CC7" s="53">
        <f t="shared" si="21"/>
        <v>27323</v>
      </c>
      <c r="CD7" s="53">
        <f t="shared" si="21"/>
        <v>21448</v>
      </c>
      <c r="CE7" s="53">
        <f t="shared" si="21"/>
        <v>20411</v>
      </c>
      <c r="CF7" s="53">
        <f t="shared" si="21"/>
        <v>27761</v>
      </c>
      <c r="CG7" s="53">
        <f t="shared" si="21"/>
        <v>29162</v>
      </c>
      <c r="CH7" s="53">
        <f t="shared" si="21"/>
        <v>29802</v>
      </c>
      <c r="CI7" s="53">
        <f t="shared" si="21"/>
        <v>30895</v>
      </c>
      <c r="CJ7" s="53">
        <f t="shared" si="21"/>
        <v>31269</v>
      </c>
      <c r="CK7" s="52"/>
      <c r="CL7" s="53">
        <f>CL8</f>
        <v>6831</v>
      </c>
      <c r="CM7" s="53">
        <f t="shared" ref="CM7:CU7" si="22">CM8</f>
        <v>6431</v>
      </c>
      <c r="CN7" s="53">
        <f t="shared" si="22"/>
        <v>6890</v>
      </c>
      <c r="CO7" s="53">
        <f t="shared" si="22"/>
        <v>7032</v>
      </c>
      <c r="CP7" s="53">
        <f t="shared" si="22"/>
        <v>7208</v>
      </c>
      <c r="CQ7" s="53">
        <f t="shared" si="22"/>
        <v>8307</v>
      </c>
      <c r="CR7" s="53">
        <f t="shared" si="22"/>
        <v>8904</v>
      </c>
      <c r="CS7" s="53">
        <f t="shared" si="22"/>
        <v>9068</v>
      </c>
      <c r="CT7" s="53">
        <f t="shared" si="22"/>
        <v>9435</v>
      </c>
      <c r="CU7" s="53">
        <f t="shared" si="22"/>
        <v>9319</v>
      </c>
      <c r="CV7" s="52"/>
      <c r="CW7" s="52">
        <f>CW8</f>
        <v>110.7</v>
      </c>
      <c r="CX7" s="52">
        <f t="shared" ref="CX7:DF7" si="23">CX8</f>
        <v>127.2</v>
      </c>
      <c r="CY7" s="52">
        <f t="shared" si="23"/>
        <v>129.19999999999999</v>
      </c>
      <c r="CZ7" s="52">
        <f t="shared" si="23"/>
        <v>125.9</v>
      </c>
      <c r="DA7" s="52">
        <f t="shared" si="23"/>
        <v>136.6</v>
      </c>
      <c r="DB7" s="52">
        <f t="shared" si="23"/>
        <v>80.099999999999994</v>
      </c>
      <c r="DC7" s="52">
        <f t="shared" si="23"/>
        <v>87.1</v>
      </c>
      <c r="DD7" s="52">
        <f t="shared" si="23"/>
        <v>84.5</v>
      </c>
      <c r="DE7" s="52">
        <f t="shared" si="23"/>
        <v>86</v>
      </c>
      <c r="DF7" s="52">
        <f t="shared" si="23"/>
        <v>87.4</v>
      </c>
      <c r="DG7" s="52"/>
      <c r="DH7" s="52">
        <f>DH8</f>
        <v>15.1</v>
      </c>
      <c r="DI7" s="52">
        <f t="shared" ref="DI7:DQ7" si="24">DI8</f>
        <v>14.6</v>
      </c>
      <c r="DJ7" s="52">
        <f t="shared" si="24"/>
        <v>12.8</v>
      </c>
      <c r="DK7" s="52">
        <f t="shared" si="24"/>
        <v>11.8</v>
      </c>
      <c r="DL7" s="52">
        <f t="shared" si="24"/>
        <v>14.1</v>
      </c>
      <c r="DM7" s="52">
        <f t="shared" si="24"/>
        <v>16</v>
      </c>
      <c r="DN7" s="52">
        <f t="shared" si="24"/>
        <v>15.9</v>
      </c>
      <c r="DO7" s="52">
        <f t="shared" si="24"/>
        <v>14.9</v>
      </c>
      <c r="DP7" s="52">
        <f t="shared" si="24"/>
        <v>15.6</v>
      </c>
      <c r="DQ7" s="52">
        <f t="shared" si="24"/>
        <v>15.4</v>
      </c>
      <c r="DR7" s="52"/>
      <c r="DS7" s="52">
        <f>DS8</f>
        <v>388</v>
      </c>
      <c r="DT7" s="52">
        <f t="shared" ref="DT7:EB7" si="25">DT8</f>
        <v>427.2</v>
      </c>
      <c r="DU7" s="52">
        <f t="shared" si="25"/>
        <v>384.6</v>
      </c>
      <c r="DV7" s="52">
        <f t="shared" si="25"/>
        <v>363.6</v>
      </c>
      <c r="DW7" s="52">
        <f t="shared" si="25"/>
        <v>440.8</v>
      </c>
      <c r="DX7" s="52">
        <f t="shared" si="25"/>
        <v>121.7</v>
      </c>
      <c r="DY7" s="52">
        <f t="shared" si="25"/>
        <v>132.30000000000001</v>
      </c>
      <c r="DZ7" s="52">
        <f t="shared" si="25"/>
        <v>141.6</v>
      </c>
      <c r="EA7" s="52">
        <f t="shared" si="25"/>
        <v>141.5</v>
      </c>
      <c r="EB7" s="52">
        <f t="shared" si="25"/>
        <v>147.4</v>
      </c>
      <c r="EC7" s="52"/>
      <c r="ED7" s="52">
        <f>ED8</f>
        <v>71.900000000000006</v>
      </c>
      <c r="EE7" s="52">
        <f t="shared" ref="EE7:EM7" si="26">EE8</f>
        <v>73.7</v>
      </c>
      <c r="EF7" s="52">
        <f t="shared" si="26"/>
        <v>76.099999999999994</v>
      </c>
      <c r="EG7" s="52">
        <f t="shared" si="26"/>
        <v>78.400000000000006</v>
      </c>
      <c r="EH7" s="52">
        <f t="shared" si="26"/>
        <v>80.2</v>
      </c>
      <c r="EI7" s="52">
        <f t="shared" si="26"/>
        <v>55.4</v>
      </c>
      <c r="EJ7" s="52">
        <f t="shared" si="26"/>
        <v>57.6</v>
      </c>
      <c r="EK7" s="52">
        <f t="shared" si="26"/>
        <v>56.9</v>
      </c>
      <c r="EL7" s="52">
        <f t="shared" si="26"/>
        <v>57.9</v>
      </c>
      <c r="EM7" s="52">
        <f t="shared" si="26"/>
        <v>59.3</v>
      </c>
      <c r="EN7" s="52"/>
      <c r="EO7" s="52">
        <f>EO8</f>
        <v>74.400000000000006</v>
      </c>
      <c r="EP7" s="52">
        <f t="shared" ref="EP7:EX7" si="27">EP8</f>
        <v>78</v>
      </c>
      <c r="EQ7" s="52">
        <f t="shared" si="27"/>
        <v>81.099999999999994</v>
      </c>
      <c r="ER7" s="52">
        <f t="shared" si="27"/>
        <v>83.5</v>
      </c>
      <c r="ES7" s="52">
        <f t="shared" si="27"/>
        <v>84</v>
      </c>
      <c r="ET7" s="52">
        <f t="shared" si="27"/>
        <v>72</v>
      </c>
      <c r="EU7" s="52">
        <f t="shared" si="27"/>
        <v>72.3</v>
      </c>
      <c r="EV7" s="52">
        <f t="shared" si="27"/>
        <v>71.5</v>
      </c>
      <c r="EW7" s="52">
        <f t="shared" si="27"/>
        <v>72.099999999999994</v>
      </c>
      <c r="EX7" s="52">
        <f t="shared" si="27"/>
        <v>71.900000000000006</v>
      </c>
      <c r="EY7" s="52"/>
      <c r="EZ7" s="53">
        <f>EZ8</f>
        <v>51118423</v>
      </c>
      <c r="FA7" s="53">
        <f t="shared" ref="FA7:FI7" si="28">FA8</f>
        <v>44831967</v>
      </c>
      <c r="FB7" s="53">
        <f t="shared" si="28"/>
        <v>44668700</v>
      </c>
      <c r="FC7" s="53">
        <f t="shared" si="28"/>
        <v>44782400</v>
      </c>
      <c r="FD7" s="53">
        <f t="shared" si="28"/>
        <v>44973400</v>
      </c>
      <c r="FE7" s="53">
        <f t="shared" si="28"/>
        <v>44774257</v>
      </c>
      <c r="FF7" s="53">
        <f t="shared" si="28"/>
        <v>46069366</v>
      </c>
      <c r="FG7" s="53">
        <f t="shared" si="28"/>
        <v>47725874</v>
      </c>
      <c r="FH7" s="53">
        <f t="shared" si="28"/>
        <v>49580743</v>
      </c>
      <c r="FI7" s="53">
        <f t="shared" si="28"/>
        <v>50826859</v>
      </c>
      <c r="FJ7" s="53"/>
    </row>
    <row r="8" spans="1:166" s="54" customFormat="1">
      <c r="A8" s="35"/>
      <c r="B8" s="55">
        <v>2023</v>
      </c>
      <c r="C8" s="55">
        <v>363685</v>
      </c>
      <c r="D8" s="55">
        <v>46</v>
      </c>
      <c r="E8" s="55">
        <v>6</v>
      </c>
      <c r="F8" s="55">
        <v>0</v>
      </c>
      <c r="G8" s="55">
        <v>1</v>
      </c>
      <c r="H8" s="55" t="s">
        <v>175</v>
      </c>
      <c r="I8" s="55" t="s">
        <v>176</v>
      </c>
      <c r="J8" s="55" t="s">
        <v>177</v>
      </c>
      <c r="K8" s="55" t="s">
        <v>178</v>
      </c>
      <c r="L8" s="55" t="s">
        <v>179</v>
      </c>
      <c r="M8" s="55" t="s">
        <v>180</v>
      </c>
      <c r="N8" s="55" t="s">
        <v>181</v>
      </c>
      <c r="O8" s="55" t="s">
        <v>182</v>
      </c>
      <c r="P8" s="55" t="s">
        <v>183</v>
      </c>
      <c r="Q8" s="56">
        <v>7</v>
      </c>
      <c r="R8" s="55" t="s">
        <v>40</v>
      </c>
      <c r="S8" s="55" t="s">
        <v>184</v>
      </c>
      <c r="T8" s="55" t="s">
        <v>185</v>
      </c>
      <c r="U8" s="56">
        <v>7278</v>
      </c>
      <c r="V8" s="56">
        <v>3432</v>
      </c>
      <c r="W8" s="55" t="s">
        <v>186</v>
      </c>
      <c r="X8" s="55" t="s">
        <v>40</v>
      </c>
      <c r="Y8" s="57" t="s">
        <v>187</v>
      </c>
      <c r="Z8" s="56">
        <v>30</v>
      </c>
      <c r="AA8" s="56" t="s">
        <v>40</v>
      </c>
      <c r="AB8" s="56" t="s">
        <v>40</v>
      </c>
      <c r="AC8" s="56" t="s">
        <v>40</v>
      </c>
      <c r="AD8" s="56" t="s">
        <v>40</v>
      </c>
      <c r="AE8" s="56">
        <v>30</v>
      </c>
      <c r="AF8" s="56">
        <v>30</v>
      </c>
      <c r="AG8" s="56" t="s">
        <v>40</v>
      </c>
      <c r="AH8" s="56">
        <v>30</v>
      </c>
      <c r="AI8" s="58">
        <v>81.3</v>
      </c>
      <c r="AJ8" s="58">
        <v>113.3</v>
      </c>
      <c r="AK8" s="58">
        <v>108.9</v>
      </c>
      <c r="AL8" s="58">
        <v>105</v>
      </c>
      <c r="AM8" s="58">
        <v>89.5</v>
      </c>
      <c r="AN8" s="58">
        <v>96.7</v>
      </c>
      <c r="AO8" s="58">
        <v>98</v>
      </c>
      <c r="AP8" s="58">
        <v>101.9</v>
      </c>
      <c r="AQ8" s="58">
        <v>100.9</v>
      </c>
      <c r="AR8" s="58">
        <v>97.1</v>
      </c>
      <c r="AS8" s="58">
        <v>96.6</v>
      </c>
      <c r="AT8" s="58">
        <v>61.6</v>
      </c>
      <c r="AU8" s="58">
        <v>54.5</v>
      </c>
      <c r="AV8" s="58">
        <v>55</v>
      </c>
      <c r="AW8" s="58">
        <v>57</v>
      </c>
      <c r="AX8" s="58">
        <v>51.3</v>
      </c>
      <c r="AY8" s="58">
        <v>67.8</v>
      </c>
      <c r="AZ8" s="58">
        <v>65</v>
      </c>
      <c r="BA8" s="58">
        <v>67.599999999999994</v>
      </c>
      <c r="BB8" s="58">
        <v>65.8</v>
      </c>
      <c r="BC8" s="58">
        <v>64.900000000000006</v>
      </c>
      <c r="BD8" s="58">
        <v>86.6</v>
      </c>
      <c r="BE8" s="59">
        <v>61.1</v>
      </c>
      <c r="BF8" s="59">
        <v>53.9</v>
      </c>
      <c r="BG8" s="59">
        <v>54.5</v>
      </c>
      <c r="BH8" s="59">
        <v>56.5</v>
      </c>
      <c r="BI8" s="59">
        <v>50.8</v>
      </c>
      <c r="BJ8" s="59">
        <v>62.9</v>
      </c>
      <c r="BK8" s="59">
        <v>60.3</v>
      </c>
      <c r="BL8" s="59">
        <v>63.2</v>
      </c>
      <c r="BM8" s="59">
        <v>61.4</v>
      </c>
      <c r="BN8" s="59">
        <v>60.8</v>
      </c>
      <c r="BO8" s="59">
        <v>83.9</v>
      </c>
      <c r="BP8" s="58">
        <v>73.400000000000006</v>
      </c>
      <c r="BQ8" s="58">
        <v>52.9</v>
      </c>
      <c r="BR8" s="58">
        <v>52.7</v>
      </c>
      <c r="BS8" s="58">
        <v>76.599999999999994</v>
      </c>
      <c r="BT8" s="58">
        <v>68.900000000000006</v>
      </c>
      <c r="BU8" s="58">
        <v>61.4</v>
      </c>
      <c r="BV8" s="58">
        <v>55.9</v>
      </c>
      <c r="BW8" s="58">
        <v>56.5</v>
      </c>
      <c r="BX8" s="58">
        <v>53.9</v>
      </c>
      <c r="BY8" s="58">
        <v>54.9</v>
      </c>
      <c r="BZ8" s="58">
        <v>68.7</v>
      </c>
      <c r="CA8" s="59">
        <v>26507</v>
      </c>
      <c r="CB8" s="59">
        <v>27483</v>
      </c>
      <c r="CC8" s="59">
        <v>27323</v>
      </c>
      <c r="CD8" s="59">
        <v>21448</v>
      </c>
      <c r="CE8" s="59">
        <v>20411</v>
      </c>
      <c r="CF8" s="59">
        <v>27761</v>
      </c>
      <c r="CG8" s="59">
        <v>29162</v>
      </c>
      <c r="CH8" s="59">
        <v>29802</v>
      </c>
      <c r="CI8" s="59">
        <v>30895</v>
      </c>
      <c r="CJ8" s="59">
        <v>31269</v>
      </c>
      <c r="CK8" s="58">
        <v>62428</v>
      </c>
      <c r="CL8" s="59">
        <v>6831</v>
      </c>
      <c r="CM8" s="59">
        <v>6431</v>
      </c>
      <c r="CN8" s="59">
        <v>6890</v>
      </c>
      <c r="CO8" s="59">
        <v>7032</v>
      </c>
      <c r="CP8" s="59">
        <v>7208</v>
      </c>
      <c r="CQ8" s="59">
        <v>8307</v>
      </c>
      <c r="CR8" s="59">
        <v>8904</v>
      </c>
      <c r="CS8" s="59">
        <v>9068</v>
      </c>
      <c r="CT8" s="59">
        <v>9435</v>
      </c>
      <c r="CU8" s="59">
        <v>9319</v>
      </c>
      <c r="CV8" s="58">
        <v>18236</v>
      </c>
      <c r="CW8" s="59">
        <v>110.7</v>
      </c>
      <c r="CX8" s="59">
        <v>127.2</v>
      </c>
      <c r="CY8" s="59">
        <v>129.19999999999999</v>
      </c>
      <c r="CZ8" s="59">
        <v>125.9</v>
      </c>
      <c r="DA8" s="59">
        <v>136.6</v>
      </c>
      <c r="DB8" s="59">
        <v>80.099999999999994</v>
      </c>
      <c r="DC8" s="59">
        <v>87.1</v>
      </c>
      <c r="DD8" s="59">
        <v>84.5</v>
      </c>
      <c r="DE8" s="59">
        <v>86</v>
      </c>
      <c r="DF8" s="59">
        <v>87.4</v>
      </c>
      <c r="DG8" s="59">
        <v>56.1</v>
      </c>
      <c r="DH8" s="59">
        <v>15.1</v>
      </c>
      <c r="DI8" s="59">
        <v>14.6</v>
      </c>
      <c r="DJ8" s="59">
        <v>12.8</v>
      </c>
      <c r="DK8" s="59">
        <v>11.8</v>
      </c>
      <c r="DL8" s="59">
        <v>14.1</v>
      </c>
      <c r="DM8" s="59">
        <v>16</v>
      </c>
      <c r="DN8" s="59">
        <v>15.9</v>
      </c>
      <c r="DO8" s="59">
        <v>14.9</v>
      </c>
      <c r="DP8" s="59">
        <v>15.6</v>
      </c>
      <c r="DQ8" s="59">
        <v>15.4</v>
      </c>
      <c r="DR8" s="59">
        <v>26.4</v>
      </c>
      <c r="DS8" s="59">
        <v>388</v>
      </c>
      <c r="DT8" s="59">
        <v>427.2</v>
      </c>
      <c r="DU8" s="59">
        <v>384.6</v>
      </c>
      <c r="DV8" s="59">
        <v>363.6</v>
      </c>
      <c r="DW8" s="59">
        <v>440.8</v>
      </c>
      <c r="DX8" s="59">
        <v>121.7</v>
      </c>
      <c r="DY8" s="59">
        <v>132.30000000000001</v>
      </c>
      <c r="DZ8" s="59">
        <v>141.6</v>
      </c>
      <c r="EA8" s="59">
        <v>141.5</v>
      </c>
      <c r="EB8" s="59">
        <v>147.4</v>
      </c>
      <c r="EC8" s="59">
        <v>54.5</v>
      </c>
      <c r="ED8" s="58">
        <v>71.900000000000006</v>
      </c>
      <c r="EE8" s="58">
        <v>73.7</v>
      </c>
      <c r="EF8" s="58">
        <v>76.099999999999994</v>
      </c>
      <c r="EG8" s="58">
        <v>78.400000000000006</v>
      </c>
      <c r="EH8" s="58">
        <v>80.2</v>
      </c>
      <c r="EI8" s="58">
        <v>55.4</v>
      </c>
      <c r="EJ8" s="58">
        <v>57.6</v>
      </c>
      <c r="EK8" s="58">
        <v>56.9</v>
      </c>
      <c r="EL8" s="58">
        <v>57.9</v>
      </c>
      <c r="EM8" s="58">
        <v>59.3</v>
      </c>
      <c r="EN8" s="58">
        <v>57</v>
      </c>
      <c r="EO8" s="58">
        <v>74.400000000000006</v>
      </c>
      <c r="EP8" s="58">
        <v>78</v>
      </c>
      <c r="EQ8" s="58">
        <v>81.099999999999994</v>
      </c>
      <c r="ER8" s="58">
        <v>83.5</v>
      </c>
      <c r="ES8" s="58">
        <v>84</v>
      </c>
      <c r="ET8" s="58">
        <v>72</v>
      </c>
      <c r="EU8" s="58">
        <v>72.3</v>
      </c>
      <c r="EV8" s="58">
        <v>71.5</v>
      </c>
      <c r="EW8" s="58">
        <v>72.099999999999994</v>
      </c>
      <c r="EX8" s="58">
        <v>71.900000000000006</v>
      </c>
      <c r="EY8" s="58">
        <v>70.400000000000006</v>
      </c>
      <c r="EZ8" s="59">
        <v>51118423</v>
      </c>
      <c r="FA8" s="59">
        <v>44831967</v>
      </c>
      <c r="FB8" s="59">
        <v>44668700</v>
      </c>
      <c r="FC8" s="59">
        <v>44782400</v>
      </c>
      <c r="FD8" s="59">
        <v>44973400</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2025-02-06T07:27:53Z</cp:lastPrinted>
  <dcterms:created xsi:type="dcterms:W3CDTF">2025-01-16T06:45:02Z</dcterms:created>
  <dcterms:modified xsi:type="dcterms:W3CDTF">2025-02-06T07:44:47Z</dcterms:modified>
  <cp:category/>
</cp:coreProperties>
</file>