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72.16.1.23\課共有\総務課\大谷さんデスクトップ\★R7（若山）\4.公営企業\※未※20260115【0203〆】R6経営比較分析表について\各課回答\"/>
    </mc:Choice>
  </mc:AlternateContent>
  <xr:revisionPtr revIDLastSave="0" documentId="13_ncr:1_{23C911B8-7F35-43A0-826A-711D1F997517}" xr6:coauthVersionLast="45" xr6:coauthVersionMax="45" xr10:uidLastSave="{00000000-0000-0000-0000-000000000000}"/>
  <workbookProtection workbookAlgorithmName="SHA-512" workbookHashValue="MkjNMtAUQlTP+D5tVROexrGxZrHQP18t0UasGpEkQDAsU8TQ+R1TnGu2aVIkpraLCiiHH7lVBMv2S5vym2mx0A==" workbookSaltValue="1rIPv8HC5N8/xUYGsAb6dQ==" workbookSpinCount="100000" lockStructure="1"/>
  <bookViews>
    <workbookView xWindow="-12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CX10" i="5" s="1"/>
  <c r="E10" i="5"/>
  <c r="DH10" i="5" s="1"/>
  <c r="D10" i="5"/>
  <c r="DR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PZ79" i="4"/>
  <c r="OY79" i="4"/>
  <c r="NX79" i="4"/>
  <c r="MW79" i="4"/>
  <c r="KO79" i="4"/>
  <c r="JN79" i="4"/>
  <c r="IM79" i="4"/>
  <c r="HL79" i="4"/>
  <c r="GK79" i="4"/>
  <c r="EC79" i="4"/>
  <c r="DB79" i="4"/>
  <c r="CA79" i="4"/>
  <c r="Y79" i="4"/>
  <c r="RH56" i="4"/>
  <c r="QN56" i="4"/>
  <c r="OZ56" i="4"/>
  <c r="OF56" i="4"/>
  <c r="MN56" i="4"/>
  <c r="LT56" i="4"/>
  <c r="KZ56" i="4"/>
  <c r="KF56" i="4"/>
  <c r="JL56" i="4"/>
  <c r="GZ56" i="4"/>
  <c r="GF56" i="4"/>
  <c r="FL56" i="4"/>
  <c r="CZ56" i="4"/>
  <c r="CF56" i="4"/>
  <c r="BL56" i="4"/>
  <c r="AR56" i="4"/>
  <c r="X56" i="4"/>
  <c r="RH55" i="4"/>
  <c r="QN55" i="4"/>
  <c r="PT55" i="4"/>
  <c r="OZ55" i="4"/>
  <c r="OF55" i="4"/>
  <c r="MN55" i="4"/>
  <c r="KF55" i="4"/>
  <c r="JL55" i="4"/>
  <c r="HT55" i="4"/>
  <c r="GZ55" i="4"/>
  <c r="GF55" i="4"/>
  <c r="ER55" i="4"/>
  <c r="CF55" i="4"/>
  <c r="BL55" i="4"/>
  <c r="RH54" i="4"/>
  <c r="QN54" i="4"/>
  <c r="PT54" i="4"/>
  <c r="OZ54" i="4"/>
  <c r="OF54" i="4"/>
  <c r="MN54" i="4"/>
  <c r="LT54" i="4"/>
  <c r="KZ54" i="4"/>
  <c r="KF54" i="4"/>
  <c r="JL54" i="4"/>
  <c r="HT54" i="4"/>
  <c r="GZ54" i="4"/>
  <c r="GF54" i="4"/>
  <c r="FL54" i="4"/>
  <c r="ER54" i="4"/>
  <c r="CZ54" i="4"/>
  <c r="CF54" i="4"/>
  <c r="BL54" i="4"/>
  <c r="X54" i="4"/>
  <c r="RH33" i="4"/>
  <c r="QN33" i="4"/>
  <c r="OZ33" i="4"/>
  <c r="OF33" i="4"/>
  <c r="MN33" i="4"/>
  <c r="LT33" i="4"/>
  <c r="KZ33" i="4"/>
  <c r="KF33" i="4"/>
  <c r="JL33" i="4"/>
  <c r="GZ33" i="4"/>
  <c r="GF33" i="4"/>
  <c r="CZ33" i="4"/>
  <c r="CF33" i="4"/>
  <c r="BL33" i="4"/>
  <c r="AR33" i="4"/>
  <c r="X33" i="4"/>
  <c r="RH32" i="4"/>
  <c r="OZ32" i="4"/>
  <c r="OF32" i="4"/>
  <c r="MN32" i="4"/>
  <c r="KF32" i="4"/>
  <c r="JL32" i="4"/>
  <c r="GZ32" i="4"/>
  <c r="GF32" i="4"/>
  <c r="CF32" i="4"/>
  <c r="BL32" i="4"/>
  <c r="RH31" i="4"/>
  <c r="QN31" i="4"/>
  <c r="PT31" i="4"/>
  <c r="OZ31" i="4"/>
  <c r="OF31" i="4"/>
  <c r="MN31" i="4"/>
  <c r="LT31" i="4"/>
  <c r="KZ31" i="4"/>
  <c r="KF31" i="4"/>
  <c r="JL31" i="4"/>
  <c r="HT31" i="4"/>
  <c r="GZ31" i="4"/>
  <c r="GF31" i="4"/>
  <c r="FL31" i="4"/>
  <c r="ER31" i="4"/>
  <c r="CZ31" i="4"/>
  <c r="CF31" i="4"/>
  <c r="BL31" i="4"/>
  <c r="X31" i="4"/>
  <c r="LZ10" i="4"/>
  <c r="IT10" i="4"/>
  <c r="FN10" i="4"/>
  <c r="CH10" i="4"/>
  <c r="B10" i="4"/>
  <c r="PF8" i="4"/>
  <c r="LZ8" i="4"/>
  <c r="IT8" i="4"/>
  <c r="FN8" i="4"/>
  <c r="CH8" i="4"/>
  <c r="B8" i="4"/>
  <c r="B5" i="4"/>
  <c r="Y10" i="5" l="1"/>
  <c r="DI10" i="5"/>
  <c r="AI10" i="5"/>
  <c r="DS10" i="5"/>
  <c r="AS10" i="5"/>
  <c r="EC10" i="5"/>
  <c r="BM10" i="5"/>
  <c r="BQ10" i="5"/>
  <c r="CA10" i="5"/>
  <c r="CK10" i="5"/>
  <c r="U10" i="5"/>
  <c r="DE10" i="5"/>
  <c r="X32" i="4"/>
  <c r="CZ55" i="4"/>
  <c r="KZ55" i="4"/>
  <c r="AR31" i="4"/>
  <c r="AR32" i="4"/>
  <c r="ER32" i="4"/>
  <c r="HT32" i="4"/>
  <c r="LT32" i="4"/>
  <c r="PT32" i="4"/>
  <c r="ER33" i="4"/>
  <c r="HT33" i="4"/>
  <c r="PT33" i="4"/>
  <c r="AR54" i="4"/>
  <c r="AR55" i="4"/>
  <c r="LT55" i="4"/>
  <c r="ER56" i="4"/>
  <c r="HT56" i="4"/>
  <c r="PT56" i="4"/>
  <c r="AZ79" i="4"/>
  <c r="HL80" i="4"/>
  <c r="DB81" i="4"/>
  <c r="NX81" i="4"/>
  <c r="V10" i="5"/>
  <c r="AF10" i="5"/>
  <c r="AJ10" i="5"/>
  <c r="AT10" i="5"/>
  <c r="BD10" i="5"/>
  <c r="BN10" i="5"/>
  <c r="BX10" i="5"/>
  <c r="CB10" i="5"/>
  <c r="CL10" i="5"/>
  <c r="CV10" i="5"/>
  <c r="DF10" i="5"/>
  <c r="DP10" i="5"/>
  <c r="DT10" i="5"/>
  <c r="ED10" i="5"/>
  <c r="AG11" i="5"/>
  <c r="BE11" i="5"/>
  <c r="BY11" i="5"/>
  <c r="CZ32" i="4"/>
  <c r="KZ32" i="4"/>
  <c r="X55" i="4"/>
  <c r="FL33" i="4"/>
  <c r="W10" i="5"/>
  <c r="AG10" i="5"/>
  <c r="AQ10" i="5"/>
  <c r="AU10" i="5"/>
  <c r="BE10" i="5"/>
  <c r="BO10" i="5"/>
  <c r="BY10" i="5"/>
  <c r="CI10" i="5"/>
  <c r="CM10" i="5"/>
  <c r="CW10" i="5"/>
  <c r="DG10" i="5"/>
  <c r="DQ10" i="5"/>
  <c r="EA10" i="5"/>
  <c r="EE10" i="5"/>
  <c r="X10" i="5"/>
  <c r="AH10" i="5"/>
  <c r="AR10" i="5"/>
  <c r="BB10" i="5"/>
  <c r="BF10" i="5"/>
  <c r="BP10" i="5"/>
  <c r="BZ10" i="5"/>
  <c r="CJ10" i="5"/>
  <c r="EB10" i="5"/>
  <c r="BC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<sst xmlns="http://schemas.openxmlformats.org/spreadsheetml/2006/main" count="262" uniqueCount="107">
  <si>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</si>
  <si>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</si>
  <si>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</si>
  <si>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</si>
  <si>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</si>
  <si>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</si>
  <si>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</si>
  <si>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</si>
  <si>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</si>
  <si>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</si>
  <si>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</si>
  <si>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</si>
  <si>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</si>
  <si>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</si>
  <si>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</si>
  <si>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</si>
  <si>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</si>
  <si>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</si>
  <si>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</si>
  <si>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</si>
  <si>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</si>
  <si>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</si>
  <si>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</si>
  <si>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</si>
  <si>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</si>
  <si>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</si>
  <si>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</si>
  <si>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</si>
  <si>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</si>
  <si>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</si>
  <si>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</si>
  <si>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</si>
  <si>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</si>
  <si>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</si>
  <si>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</si>
  <si>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</si>
  <si>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</si>
  <si>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</si>
  <si>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</si>
  <si>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</si>
  <si>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</si>
  <si>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</si>
  <si>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</si>
  <si>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</si>
  <si>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</si>
  <si>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</si>
  <si>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</si>
  <si>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</si>
  <si>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</si>
  <si>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</si>
  <si>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</si>
  <si>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</si>
  <si>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</si>
  <si>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</si>
  <si>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</si>
  <si>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</si>
  <si>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</si>
  <si>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</si>
  <si>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</si>
  <si>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</si>
  <si>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</si>
  <si>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</si>
  <si>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</si>
  <si>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</si>
  <si>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</si>
  <si>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</si>
  <si>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</si>
  <si>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</si>
  <si>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</si>
  <si>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</si>
  <si>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</si>
  <si>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</si>
  <si>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</si>
  <si>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</si>
  <si>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</si>
  <si>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</si>
  <si>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</si>
  <si>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</si>
  <si>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</si>
  <si>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</si>
  <si>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</si>
  <si>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</si>
  <si>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</si>
  <si>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</si>
  <si>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</si>
  <si>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</si>
  <si>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</si>
  <si>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</si>
  <si>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363685</t>
  </si>
  <si>
    <t>46</t>
  </si>
  <si>
    <t>02</t>
  </si>
  <si>
    <t>0</t>
  </si>
  <si>
    <t>000</t>
  </si>
  <si>
    <t>徳島県　那賀町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</si>
  <si>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</si>
  <si>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</si>
  <si>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</si>
  <si>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</si>
  <si>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</si>
  <si>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</si>
  <si>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</si>
  <si>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</si>
  <si>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</si>
  <si>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</si>
  <si>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現状は健全な経営が行われていますが、今後は設備や管路の老朽化に伴うトラブルに備えた設備更新と、給水事業者の要望を踏まえた改良工事等、事業規模にあった設備更新を計画的に実施します。</t>
    <phoneticPr fontId="5"/>
  </si>
  <si>
    <t>①経常収支比率について
　当該指標は100%以上で、単年度の収支が黒字であることを示しています。当会計においてR02年からの5年間の収支は黒字を維持しており、健全経営を続けています。
②累積欠損金比率について
　当該指標は営業収益に対する累積欠損金の状況を示しています。当会計においては、R02年からの5年間の累積欠損金の発生はなく、0%を維持しております。
③流動比率について
　当該指標は１年以内に支払うべき債務に対して、支払うことができる現金等があることを示す指標です。100%を下回る場合は１年以内に支払わなければならない負債を１年以内に現金化できる資産で賄えていないことを示します。当会計においては、R02年からの5年間は100%を上回り、かつ増加傾向にあります。
④企業債残高対給水収益比率について
　当該指標は給水収益に対する企業債残高の規模を表す指標です。当会計は給水収益は責任水量制を採用しており毎年ほぼ変化はないため、企業債残高が少なくなるほど率が低いということになります。R02年からの5年間の率は年々減少傾向にあります。
⑤料金回収率について
　当該指標は給水に係る費用がどの程度給水収益で賄えているかを表した指標です。料金回収率が100%を下回る場合は、給水に係る費用を給水収益以外の収入で賄われていることを意味します。当会計においては、R02年からの5年間の料金回収率は100%以上を上回り、類似団体の平均と比較しても高い水準にあります。
⑥給水原価について
　当該指標は送水流量１m3当たりにどれだけの費用がかかっているかを表す指標です。当会計は⑦の施設利用率からもわかるように、実総水流量が類似団体と比較しても少ないため、1m3当たりにかかる費用が多くなります。そのため、類似団体と比較して高い数値となっています。
⑦施設利用率について
　当工業用水道事業は、配水能力に対しての実給水量が少ないため、類似団体よりも低い数値となっています。当事業は配水可能量と同量が契約水量となっており、給水事業所の工場の稼働状況によっては１日2000m3以上の給水が必用となる場合もあるため、設備のダウンサイジング等は考えておりません。
⑧契約率について
　当会計は運用開始から、配水能力と同量の契約水量を確保しており、100%を維持しております。</t>
    <phoneticPr fontId="5"/>
  </si>
  <si>
    <t>①有形固定資産減価償却率について
　当該指標は、有形固定資産の内、償却対象資産の減価償却がどの程度進んでいるかを表すもので、資産の老朽化度合いを示しています。当事業の設備は地下水送水設備等の運用年数が浅い設備が多くあり、法定耐用年数に達した設備についても計画的に更新しているため、類似団体と比較しても低い水準となっています。
②管路経年化率について
　当事業は平成５年から運用を開始しており、法定耐用年数の４０年に達していないため、0%となっております。
③管路更新率について
　前述した通り、法定耐用年数に達していないため更新を行っておりません。そのため0%となっております。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</si>
</sst>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46.47</c:v>
                </c:pt>
                <c:pt idx="1">
                  <c:v>49.41</c:v>
                </c:pt>
                <c:pt idx="2">
                  <c:v>52.34</c:v>
                </c:pt>
                <c:pt idx="3">
                  <c:v>55.24</c:v>
                </c:pt>
                <c:pt idx="4">
                  <c:v>56.84</c:v>
                </c:pt>
              </c:numCache>
            </c:numRef>
          </c:val>
          <c:extLst>
            <c:ext xmlns:c16="http://schemas.microsoft.com/office/drawing/2014/chart" uri="{C3380CC4-5D6E-409C-BE32-E72D297353CC}">
              <c16:uniqueId val="{00000000-5A62-4878-899A-34D45DF58D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5A62-4878-899A-34D45DF58D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C6-48DB-BD96-CF06555828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CFC6-48DB-BD96-CF06555828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117.47</c:v>
                </c:pt>
                <c:pt idx="1">
                  <c:v>145.24</c:v>
                </c:pt>
                <c:pt idx="2">
                  <c:v>145.86000000000001</c:v>
                </c:pt>
                <c:pt idx="3">
                  <c:v>148.69</c:v>
                </c:pt>
                <c:pt idx="4">
                  <c:v>110.2</c:v>
                </c:pt>
              </c:numCache>
            </c:numRef>
          </c:val>
          <c:extLst>
            <c:ext xmlns:c16="http://schemas.microsoft.com/office/drawing/2014/chart" uri="{C3380CC4-5D6E-409C-BE32-E72D297353CC}">
              <c16:uniqueId val="{00000000-9040-40A8-9054-70F88E2EAD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9040-40A8-9054-70F88E2EAD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A3-4A3E-96E2-B302374CE9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9EA3-4A3E-96E2-B302374CE91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40-4FE3-A817-72F8FD9999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EC40-4FE3-A817-72F8FD9999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229.25</c:v>
                </c:pt>
                <c:pt idx="1">
                  <c:v>221.47</c:v>
                </c:pt>
                <c:pt idx="2">
                  <c:v>248.18</c:v>
                </c:pt>
                <c:pt idx="3">
                  <c:v>272.37</c:v>
                </c:pt>
                <c:pt idx="4">
                  <c:v>246.73</c:v>
                </c:pt>
              </c:numCache>
            </c:numRef>
          </c:val>
          <c:extLst>
            <c:ext xmlns:c16="http://schemas.microsoft.com/office/drawing/2014/chart" uri="{C3380CC4-5D6E-409C-BE32-E72D297353CC}">
              <c16:uniqueId val="{00000000-741D-4351-9A2A-86FCDF8344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741D-4351-9A2A-86FCDF83447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427.66</c:v>
                </c:pt>
                <c:pt idx="1">
                  <c:v>388.81</c:v>
                </c:pt>
                <c:pt idx="2">
                  <c:v>349.16</c:v>
                </c:pt>
                <c:pt idx="3">
                  <c:v>307.85000000000002</c:v>
                </c:pt>
                <c:pt idx="4">
                  <c:v>267.39999999999998</c:v>
                </c:pt>
              </c:numCache>
            </c:numRef>
          </c:val>
          <c:extLst>
            <c:ext xmlns:c16="http://schemas.microsoft.com/office/drawing/2014/chart" uri="{C3380CC4-5D6E-409C-BE32-E72D297353CC}">
              <c16:uniqueId val="{00000000-843A-4CBC-B162-AE9E00C00A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843A-4CBC-B162-AE9E00C00A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112.05</c:v>
                </c:pt>
                <c:pt idx="1">
                  <c:v>137.11000000000001</c:v>
                </c:pt>
                <c:pt idx="2">
                  <c:v>137.80000000000001</c:v>
                </c:pt>
                <c:pt idx="3">
                  <c:v>140.47999999999999</c:v>
                </c:pt>
                <c:pt idx="4">
                  <c:v>107.46</c:v>
                </c:pt>
              </c:numCache>
            </c:numRef>
          </c:val>
          <c:extLst>
            <c:ext xmlns:c16="http://schemas.microsoft.com/office/drawing/2014/chart" uri="{C3380CC4-5D6E-409C-BE32-E72D297353CC}">
              <c16:uniqueId val="{00000000-76AD-4375-A989-13035D4787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76AD-4375-A989-13035D4787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156.04</c:v>
                </c:pt>
                <c:pt idx="1">
                  <c:v>158.66</c:v>
                </c:pt>
                <c:pt idx="2">
                  <c:v>162.85</c:v>
                </c:pt>
                <c:pt idx="3">
                  <c:v>188.36</c:v>
                </c:pt>
                <c:pt idx="4">
                  <c:v>304.83</c:v>
                </c:pt>
              </c:numCache>
            </c:numRef>
          </c:val>
          <c:extLst>
            <c:ext xmlns:c16="http://schemas.microsoft.com/office/drawing/2014/chart" uri="{C3380CC4-5D6E-409C-BE32-E72D297353CC}">
              <c16:uniqueId val="{00000000-9962-4DF4-ABDD-9A44F31BB3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9962-4DF4-ABDD-9A44F31BB3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18.36</c:v>
                </c:pt>
                <c:pt idx="1">
                  <c:v>14.67</c:v>
                </c:pt>
                <c:pt idx="2">
                  <c:v>14.26</c:v>
                </c:pt>
                <c:pt idx="3">
                  <c:v>12.09</c:v>
                </c:pt>
                <c:pt idx="4">
                  <c:v>9.75</c:v>
                </c:pt>
              </c:numCache>
            </c:numRef>
          </c:val>
          <c:extLst>
            <c:ext xmlns:c16="http://schemas.microsoft.com/office/drawing/2014/chart" uri="{C3380CC4-5D6E-409C-BE32-E72D297353CC}">
              <c16:uniqueId val="{00000000-98F0-4B7E-9AA1-CF6CBB0DB8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98F0-4B7E-9AA1-CF6CBB0DB8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170-4732-BB19-329C205B5B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1170-4732-BB19-329C205B5B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A1" zoomScaleNormal="100" workbookViewId="0">
      <selection activeCell="TJ36" sqref="TJ3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徳島県　那賀町</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2440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238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2440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51" t="s">
        <v>105</v>
      </c>
      <c r="SN16" s="152"/>
      <c r="SO16" s="152"/>
      <c r="SP16" s="152"/>
      <c r="SQ16" s="152"/>
      <c r="SR16" s="152"/>
      <c r="SS16" s="152"/>
      <c r="ST16" s="152"/>
      <c r="SU16" s="152"/>
      <c r="SV16" s="152"/>
      <c r="SW16" s="152"/>
      <c r="SX16" s="152"/>
      <c r="SY16" s="152"/>
      <c r="SZ16" s="152"/>
      <c r="TA16" s="153"/>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51"/>
      <c r="SN17" s="152"/>
      <c r="SO17" s="152"/>
      <c r="SP17" s="152"/>
      <c r="SQ17" s="152"/>
      <c r="SR17" s="152"/>
      <c r="SS17" s="152"/>
      <c r="ST17" s="152"/>
      <c r="SU17" s="152"/>
      <c r="SV17" s="152"/>
      <c r="SW17" s="152"/>
      <c r="SX17" s="152"/>
      <c r="SY17" s="152"/>
      <c r="SZ17" s="152"/>
      <c r="TA17" s="153"/>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51"/>
      <c r="SN18" s="152"/>
      <c r="SO18" s="152"/>
      <c r="SP18" s="152"/>
      <c r="SQ18" s="152"/>
      <c r="SR18" s="152"/>
      <c r="SS18" s="152"/>
      <c r="ST18" s="152"/>
      <c r="SU18" s="152"/>
      <c r="SV18" s="152"/>
      <c r="SW18" s="152"/>
      <c r="SX18" s="152"/>
      <c r="SY18" s="152"/>
      <c r="SZ18" s="152"/>
      <c r="TA18" s="153"/>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51"/>
      <c r="SN19" s="152"/>
      <c r="SO19" s="152"/>
      <c r="SP19" s="152"/>
      <c r="SQ19" s="152"/>
      <c r="SR19" s="152"/>
      <c r="SS19" s="152"/>
      <c r="ST19" s="152"/>
      <c r="SU19" s="152"/>
      <c r="SV19" s="152"/>
      <c r="SW19" s="152"/>
      <c r="SX19" s="152"/>
      <c r="SY19" s="152"/>
      <c r="SZ19" s="152"/>
      <c r="TA19" s="153"/>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51"/>
      <c r="SN20" s="152"/>
      <c r="SO20" s="152"/>
      <c r="SP20" s="152"/>
      <c r="SQ20" s="152"/>
      <c r="SR20" s="152"/>
      <c r="SS20" s="152"/>
      <c r="ST20" s="152"/>
      <c r="SU20" s="152"/>
      <c r="SV20" s="152"/>
      <c r="SW20" s="152"/>
      <c r="SX20" s="152"/>
      <c r="SY20" s="152"/>
      <c r="SZ20" s="152"/>
      <c r="TA20" s="153"/>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51"/>
      <c r="SN21" s="152"/>
      <c r="SO21" s="152"/>
      <c r="SP21" s="152"/>
      <c r="SQ21" s="152"/>
      <c r="SR21" s="152"/>
      <c r="SS21" s="152"/>
      <c r="ST21" s="152"/>
      <c r="SU21" s="152"/>
      <c r="SV21" s="152"/>
      <c r="SW21" s="152"/>
      <c r="SX21" s="152"/>
      <c r="SY21" s="152"/>
      <c r="SZ21" s="152"/>
      <c r="TA21" s="153"/>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51"/>
      <c r="SN22" s="152"/>
      <c r="SO22" s="152"/>
      <c r="SP22" s="152"/>
      <c r="SQ22" s="152"/>
      <c r="SR22" s="152"/>
      <c r="SS22" s="152"/>
      <c r="ST22" s="152"/>
      <c r="SU22" s="152"/>
      <c r="SV22" s="152"/>
      <c r="SW22" s="152"/>
      <c r="SX22" s="152"/>
      <c r="SY22" s="152"/>
      <c r="SZ22" s="152"/>
      <c r="TA22" s="153"/>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51"/>
      <c r="SN23" s="152"/>
      <c r="SO23" s="152"/>
      <c r="SP23" s="152"/>
      <c r="SQ23" s="152"/>
      <c r="SR23" s="152"/>
      <c r="SS23" s="152"/>
      <c r="ST23" s="152"/>
      <c r="SU23" s="152"/>
      <c r="SV23" s="152"/>
      <c r="SW23" s="152"/>
      <c r="SX23" s="152"/>
      <c r="SY23" s="152"/>
      <c r="SZ23" s="152"/>
      <c r="TA23" s="153"/>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51"/>
      <c r="SN24" s="152"/>
      <c r="SO24" s="152"/>
      <c r="SP24" s="152"/>
      <c r="SQ24" s="152"/>
      <c r="SR24" s="152"/>
      <c r="SS24" s="152"/>
      <c r="ST24" s="152"/>
      <c r="SU24" s="152"/>
      <c r="SV24" s="152"/>
      <c r="SW24" s="152"/>
      <c r="SX24" s="152"/>
      <c r="SY24" s="152"/>
      <c r="SZ24" s="152"/>
      <c r="TA24" s="153"/>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51"/>
      <c r="SN25" s="152"/>
      <c r="SO25" s="152"/>
      <c r="SP25" s="152"/>
      <c r="SQ25" s="152"/>
      <c r="SR25" s="152"/>
      <c r="SS25" s="152"/>
      <c r="ST25" s="152"/>
      <c r="SU25" s="152"/>
      <c r="SV25" s="152"/>
      <c r="SW25" s="152"/>
      <c r="SX25" s="152"/>
      <c r="SY25" s="152"/>
      <c r="SZ25" s="152"/>
      <c r="TA25" s="153"/>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51"/>
      <c r="SN26" s="152"/>
      <c r="SO26" s="152"/>
      <c r="SP26" s="152"/>
      <c r="SQ26" s="152"/>
      <c r="SR26" s="152"/>
      <c r="SS26" s="152"/>
      <c r="ST26" s="152"/>
      <c r="SU26" s="152"/>
      <c r="SV26" s="152"/>
      <c r="SW26" s="152"/>
      <c r="SX26" s="152"/>
      <c r="SY26" s="152"/>
      <c r="SZ26" s="152"/>
      <c r="TA26" s="153"/>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51"/>
      <c r="SN27" s="152"/>
      <c r="SO27" s="152"/>
      <c r="SP27" s="152"/>
      <c r="SQ27" s="152"/>
      <c r="SR27" s="152"/>
      <c r="SS27" s="152"/>
      <c r="ST27" s="152"/>
      <c r="SU27" s="152"/>
      <c r="SV27" s="152"/>
      <c r="SW27" s="152"/>
      <c r="SX27" s="152"/>
      <c r="SY27" s="152"/>
      <c r="SZ27" s="152"/>
      <c r="TA27" s="153"/>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51"/>
      <c r="SN28" s="152"/>
      <c r="SO28" s="152"/>
      <c r="SP28" s="152"/>
      <c r="SQ28" s="152"/>
      <c r="SR28" s="152"/>
      <c r="SS28" s="152"/>
      <c r="ST28" s="152"/>
      <c r="SU28" s="152"/>
      <c r="SV28" s="152"/>
      <c r="SW28" s="152"/>
      <c r="SX28" s="152"/>
      <c r="SY28" s="152"/>
      <c r="SZ28" s="152"/>
      <c r="TA28" s="153"/>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51"/>
      <c r="SN29" s="152"/>
      <c r="SO29" s="152"/>
      <c r="SP29" s="152"/>
      <c r="SQ29" s="152"/>
      <c r="SR29" s="152"/>
      <c r="SS29" s="152"/>
      <c r="ST29" s="152"/>
      <c r="SU29" s="152"/>
      <c r="SV29" s="152"/>
      <c r="SW29" s="152"/>
      <c r="SX29" s="152"/>
      <c r="SY29" s="152"/>
      <c r="SZ29" s="152"/>
      <c r="TA29" s="15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51"/>
      <c r="SN30" s="152"/>
      <c r="SO30" s="152"/>
      <c r="SP30" s="152"/>
      <c r="SQ30" s="152"/>
      <c r="SR30" s="152"/>
      <c r="SS30" s="152"/>
      <c r="ST30" s="152"/>
      <c r="SU30" s="152"/>
      <c r="SV30" s="152"/>
      <c r="SW30" s="152"/>
      <c r="SX30" s="152"/>
      <c r="SY30" s="152"/>
      <c r="SZ30" s="152"/>
      <c r="TA30" s="153"/>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51"/>
      <c r="SN31" s="152"/>
      <c r="SO31" s="152"/>
      <c r="SP31" s="152"/>
      <c r="SQ31" s="152"/>
      <c r="SR31" s="152"/>
      <c r="SS31" s="152"/>
      <c r="ST31" s="152"/>
      <c r="SU31" s="152"/>
      <c r="SV31" s="152"/>
      <c r="SW31" s="152"/>
      <c r="SX31" s="152"/>
      <c r="SY31" s="152"/>
      <c r="SZ31" s="152"/>
      <c r="TA31" s="153"/>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117.47</v>
      </c>
      <c r="Y32" s="121"/>
      <c r="Z32" s="121"/>
      <c r="AA32" s="121"/>
      <c r="AB32" s="121"/>
      <c r="AC32" s="121"/>
      <c r="AD32" s="121"/>
      <c r="AE32" s="121"/>
      <c r="AF32" s="121"/>
      <c r="AG32" s="121"/>
      <c r="AH32" s="121"/>
      <c r="AI32" s="121"/>
      <c r="AJ32" s="121"/>
      <c r="AK32" s="121"/>
      <c r="AL32" s="121"/>
      <c r="AM32" s="121"/>
      <c r="AN32" s="121"/>
      <c r="AO32" s="121"/>
      <c r="AP32" s="121"/>
      <c r="AQ32" s="122"/>
      <c r="AR32" s="120">
        <f>データ!U6</f>
        <v>145.24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145.86000000000001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148.69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110.2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229.25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221.47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248.18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272.37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246.73</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427.66</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388.81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349.16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307.85000000000002</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267.39999999999998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51"/>
      <c r="SN32" s="152"/>
      <c r="SO32" s="152"/>
      <c r="SP32" s="152"/>
      <c r="SQ32" s="152"/>
      <c r="SR32" s="152"/>
      <c r="SS32" s="152"/>
      <c r="ST32" s="152"/>
      <c r="SU32" s="152"/>
      <c r="SV32" s="152"/>
      <c r="SW32" s="152"/>
      <c r="SX32" s="152"/>
      <c r="SY32" s="152"/>
      <c r="SZ32" s="152"/>
      <c r="TA32" s="153"/>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51"/>
      <c r="SN33" s="152"/>
      <c r="SO33" s="152"/>
      <c r="SP33" s="152"/>
      <c r="SQ33" s="152"/>
      <c r="SR33" s="152"/>
      <c r="SS33" s="152"/>
      <c r="ST33" s="152"/>
      <c r="SU33" s="152"/>
      <c r="SV33" s="152"/>
      <c r="SW33" s="152"/>
      <c r="SX33" s="152"/>
      <c r="SY33" s="152"/>
      <c r="SZ33" s="152"/>
      <c r="TA33" s="153"/>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51"/>
      <c r="SN34" s="152"/>
      <c r="SO34" s="152"/>
      <c r="SP34" s="152"/>
      <c r="SQ34" s="152"/>
      <c r="SR34" s="152"/>
      <c r="SS34" s="152"/>
      <c r="ST34" s="152"/>
      <c r="SU34" s="152"/>
      <c r="SV34" s="152"/>
      <c r="SW34" s="152"/>
      <c r="SX34" s="152"/>
      <c r="SY34" s="152"/>
      <c r="SZ34" s="152"/>
      <c r="TA34" s="15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51"/>
      <c r="SN35" s="152"/>
      <c r="SO35" s="152"/>
      <c r="SP35" s="152"/>
      <c r="SQ35" s="152"/>
      <c r="SR35" s="152"/>
      <c r="SS35" s="152"/>
      <c r="ST35" s="152"/>
      <c r="SU35" s="152"/>
      <c r="SV35" s="152"/>
      <c r="SW35" s="152"/>
      <c r="SX35" s="152"/>
      <c r="SY35" s="152"/>
      <c r="SZ35" s="152"/>
      <c r="TA35" s="15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51"/>
      <c r="SN36" s="152"/>
      <c r="SO36" s="152"/>
      <c r="SP36" s="152"/>
      <c r="SQ36" s="152"/>
      <c r="SR36" s="152"/>
      <c r="SS36" s="152"/>
      <c r="ST36" s="152"/>
      <c r="SU36" s="152"/>
      <c r="SV36" s="152"/>
      <c r="SW36" s="152"/>
      <c r="SX36" s="152"/>
      <c r="SY36" s="152"/>
      <c r="SZ36" s="152"/>
      <c r="TA36" s="15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51"/>
      <c r="SN37" s="152"/>
      <c r="SO37" s="152"/>
      <c r="SP37" s="152"/>
      <c r="SQ37" s="152"/>
      <c r="SR37" s="152"/>
      <c r="SS37" s="152"/>
      <c r="ST37" s="152"/>
      <c r="SU37" s="152"/>
      <c r="SV37" s="152"/>
      <c r="SW37" s="152"/>
      <c r="SX37" s="152"/>
      <c r="SY37" s="152"/>
      <c r="SZ37" s="152"/>
      <c r="TA37" s="15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51"/>
      <c r="SN38" s="152"/>
      <c r="SO38" s="152"/>
      <c r="SP38" s="152"/>
      <c r="SQ38" s="152"/>
      <c r="SR38" s="152"/>
      <c r="SS38" s="152"/>
      <c r="ST38" s="152"/>
      <c r="SU38" s="152"/>
      <c r="SV38" s="152"/>
      <c r="SW38" s="152"/>
      <c r="SX38" s="152"/>
      <c r="SY38" s="152"/>
      <c r="SZ38" s="152"/>
      <c r="TA38" s="15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51"/>
      <c r="SN39" s="152"/>
      <c r="SO39" s="152"/>
      <c r="SP39" s="152"/>
      <c r="SQ39" s="152"/>
      <c r="SR39" s="152"/>
      <c r="SS39" s="152"/>
      <c r="ST39" s="152"/>
      <c r="SU39" s="152"/>
      <c r="SV39" s="152"/>
      <c r="SW39" s="152"/>
      <c r="SX39" s="152"/>
      <c r="SY39" s="152"/>
      <c r="SZ39" s="152"/>
      <c r="TA39" s="153"/>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51"/>
      <c r="SN40" s="152"/>
      <c r="SO40" s="152"/>
      <c r="SP40" s="152"/>
      <c r="SQ40" s="152"/>
      <c r="SR40" s="152"/>
      <c r="SS40" s="152"/>
      <c r="ST40" s="152"/>
      <c r="SU40" s="152"/>
      <c r="SV40" s="152"/>
      <c r="SW40" s="152"/>
      <c r="SX40" s="152"/>
      <c r="SY40" s="152"/>
      <c r="SZ40" s="152"/>
      <c r="TA40" s="153"/>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51"/>
      <c r="SN41" s="152"/>
      <c r="SO41" s="152"/>
      <c r="SP41" s="152"/>
      <c r="SQ41" s="152"/>
      <c r="SR41" s="152"/>
      <c r="SS41" s="152"/>
      <c r="ST41" s="152"/>
      <c r="SU41" s="152"/>
      <c r="SV41" s="152"/>
      <c r="SW41" s="152"/>
      <c r="SX41" s="152"/>
      <c r="SY41" s="152"/>
      <c r="SZ41" s="152"/>
      <c r="TA41" s="153"/>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51"/>
      <c r="SN42" s="152"/>
      <c r="SO42" s="152"/>
      <c r="SP42" s="152"/>
      <c r="SQ42" s="152"/>
      <c r="SR42" s="152"/>
      <c r="SS42" s="152"/>
      <c r="ST42" s="152"/>
      <c r="SU42" s="152"/>
      <c r="SV42" s="152"/>
      <c r="SW42" s="152"/>
      <c r="SX42" s="152"/>
      <c r="SY42" s="152"/>
      <c r="SZ42" s="152"/>
      <c r="TA42" s="153"/>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51"/>
      <c r="SN43" s="152"/>
      <c r="SO43" s="152"/>
      <c r="SP43" s="152"/>
      <c r="SQ43" s="152"/>
      <c r="SR43" s="152"/>
      <c r="SS43" s="152"/>
      <c r="ST43" s="152"/>
      <c r="SU43" s="152"/>
      <c r="SV43" s="152"/>
      <c r="SW43" s="152"/>
      <c r="SX43" s="152"/>
      <c r="SY43" s="152"/>
      <c r="SZ43" s="152"/>
      <c r="TA43" s="153"/>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51"/>
      <c r="SN44" s="152"/>
      <c r="SO44" s="152"/>
      <c r="SP44" s="152"/>
      <c r="SQ44" s="152"/>
      <c r="SR44" s="152"/>
      <c r="SS44" s="152"/>
      <c r="ST44" s="152"/>
      <c r="SU44" s="152"/>
      <c r="SV44" s="152"/>
      <c r="SW44" s="152"/>
      <c r="SX44" s="152"/>
      <c r="SY44" s="152"/>
      <c r="SZ44" s="152"/>
      <c r="TA44" s="153"/>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54"/>
      <c r="SN45" s="155"/>
      <c r="SO45" s="155"/>
      <c r="SP45" s="155"/>
      <c r="SQ45" s="155"/>
      <c r="SR45" s="155"/>
      <c r="SS45" s="155"/>
      <c r="ST45" s="155"/>
      <c r="SU45" s="155"/>
      <c r="SV45" s="155"/>
      <c r="SW45" s="155"/>
      <c r="SX45" s="155"/>
      <c r="SY45" s="155"/>
      <c r="SZ45" s="155"/>
      <c r="TA45" s="156"/>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112.05</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137.11000000000001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137.80000000000001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140.47999999999999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107.46</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156.04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158.66</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162.85</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188.36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304.83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18.36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14.67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14.26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12.09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9.75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100</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100</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100</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100</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100</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46.47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49.41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52.34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55.24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56.84</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55.32</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55.08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56.95</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56.39</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7.35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8.2100000000000009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11.15</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0.09</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0.4</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0.14000000000000001</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0.06</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hWaDtjXJGeR9tTIjBOaIQlz5hEudUtFVQLvfwxVbLQoIUBgj+7okZcgw7y1bSisxBV5KA9dqX1UyCzq5ZXhhg==" saltValue="t2bYh4espqGTqSaFUjVE5A=="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117.47</v>
      </c>
      <c r="U6" s="35">
        <f>U7</f>
        <v>145.24</v>
      </c>
      <c r="V6" s="35">
        <f>V7</f>
        <v>145.86000000000001</v>
      </c>
      <c r="W6" s="35">
        <f>W7</f>
        <v>148.69</v>
      </c>
      <c r="X6" s="35">
        <f t="shared" si="3"/>
        <v>110.2</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229.25</v>
      </c>
      <c r="AQ6" s="35">
        <f>AQ7</f>
        <v>221.47</v>
      </c>
      <c r="AR6" s="35">
        <f>AR7</f>
        <v>248.18</v>
      </c>
      <c r="AS6" s="35">
        <f>AS7</f>
        <v>272.37</v>
      </c>
      <c r="AT6" s="35">
        <f t="shared" si="3"/>
        <v>246.73</v>
      </c>
      <c r="AU6" s="35">
        <f t="shared" si="3"/>
        <v>819.73</v>
      </c>
      <c r="AV6" s="35">
        <f t="shared" si="3"/>
        <v>834.05</v>
      </c>
      <c r="AW6" s="35">
        <f t="shared" si="3"/>
        <v>1011.55</v>
      </c>
      <c r="AX6" s="35">
        <f t="shared" si="3"/>
        <v>913.57</v>
      </c>
      <c r="AY6" s="35">
        <f t="shared" si="3"/>
        <v>973.79</v>
      </c>
      <c r="AZ6" s="33" t="str">
        <f>IF(AZ7="-","【-】","【"&amp;SUBSTITUTE(TEXT(AZ7,"#,##0.00"),"-","△")&amp;"】")</f>
        <v>【439.16】</v>
      </c>
      <c r="BA6" s="35">
        <f t="shared" si="3"/>
        <v>427.66</v>
      </c>
      <c r="BB6" s="35">
        <f>BB7</f>
        <v>388.81</v>
      </c>
      <c r="BC6" s="35">
        <f>BC7</f>
        <v>349.16</v>
      </c>
      <c r="BD6" s="35">
        <f>BD7</f>
        <v>307.85000000000002</v>
      </c>
      <c r="BE6" s="35">
        <f t="shared" si="3"/>
        <v>267.39999999999998</v>
      </c>
      <c r="BF6" s="35">
        <f t="shared" si="3"/>
        <v>490.39</v>
      </c>
      <c r="BG6" s="35">
        <f t="shared" si="3"/>
        <v>475.44</v>
      </c>
      <c r="BH6" s="35">
        <f t="shared" si="3"/>
        <v>413.6</v>
      </c>
      <c r="BI6" s="35">
        <f t="shared" si="3"/>
        <v>398.17</v>
      </c>
      <c r="BJ6" s="35">
        <f t="shared" si="3"/>
        <v>388.41</v>
      </c>
      <c r="BK6" s="33" t="str">
        <f>IF(BK7="-","【-】","【"&amp;SUBSTITUTE(TEXT(BK7,"#,##0.00"),"-","△")&amp;"】")</f>
        <v>【227.97】</v>
      </c>
      <c r="BL6" s="35">
        <f t="shared" si="3"/>
        <v>112.05</v>
      </c>
      <c r="BM6" s="35">
        <f>BM7</f>
        <v>137.11000000000001</v>
      </c>
      <c r="BN6" s="35">
        <f>BN7</f>
        <v>137.80000000000001</v>
      </c>
      <c r="BO6" s="35">
        <f>BO7</f>
        <v>140.47999999999999</v>
      </c>
      <c r="BP6" s="35">
        <f t="shared" si="3"/>
        <v>107.46</v>
      </c>
      <c r="BQ6" s="35">
        <f t="shared" si="3"/>
        <v>90.8</v>
      </c>
      <c r="BR6" s="35">
        <f t="shared" si="3"/>
        <v>93.49</v>
      </c>
      <c r="BS6" s="35">
        <f t="shared" si="3"/>
        <v>94.77</v>
      </c>
      <c r="BT6" s="35">
        <f t="shared" si="3"/>
        <v>89.59</v>
      </c>
      <c r="BU6" s="35">
        <f t="shared" si="3"/>
        <v>88.44</v>
      </c>
      <c r="BV6" s="33" t="str">
        <f>IF(BV7="-","【-】","【"&amp;SUBSTITUTE(TEXT(BV7,"#,##0.00"),"-","△")&amp;"】")</f>
        <v>【107.69】</v>
      </c>
      <c r="BW6" s="35">
        <f t="shared" si="3"/>
        <v>156.04</v>
      </c>
      <c r="BX6" s="35">
        <f>BX7</f>
        <v>158.66</v>
      </c>
      <c r="BY6" s="35">
        <f>BY7</f>
        <v>162.85</v>
      </c>
      <c r="BZ6" s="35">
        <f>BZ7</f>
        <v>188.36</v>
      </c>
      <c r="CA6" s="35">
        <f t="shared" si="3"/>
        <v>304.83</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18.36</v>
      </c>
      <c r="CI6" s="35">
        <f>CI7</f>
        <v>14.67</v>
      </c>
      <c r="CJ6" s="35">
        <f>CJ7</f>
        <v>14.26</v>
      </c>
      <c r="CK6" s="35">
        <f>CK7</f>
        <v>12.09</v>
      </c>
      <c r="CL6" s="35">
        <f t="shared" si="5"/>
        <v>9.75</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100</v>
      </c>
      <c r="CT6" s="35">
        <f>CT7</f>
        <v>100</v>
      </c>
      <c r="CU6" s="35">
        <f>CU7</f>
        <v>100</v>
      </c>
      <c r="CV6" s="35">
        <f>CV7</f>
        <v>100</v>
      </c>
      <c r="CW6" s="35">
        <f t="shared" si="6"/>
        <v>100</v>
      </c>
      <c r="CX6" s="35">
        <f t="shared" si="6"/>
        <v>49.05</v>
      </c>
      <c r="CY6" s="35">
        <f t="shared" si="6"/>
        <v>50.94</v>
      </c>
      <c r="CZ6" s="35">
        <f t="shared" si="6"/>
        <v>49.76</v>
      </c>
      <c r="DA6" s="35">
        <f t="shared" si="6"/>
        <v>49.18</v>
      </c>
      <c r="DB6" s="35">
        <f t="shared" si="6"/>
        <v>52.48</v>
      </c>
      <c r="DC6" s="33" t="str">
        <f>IF(DC7="-","【-】","【"&amp;SUBSTITUTE(TEXT(DC7,"#,##0.00"),"-","△")&amp;"】")</f>
        <v>【77.20】</v>
      </c>
      <c r="DD6" s="35">
        <f t="shared" ref="DD6:DM6" si="7">DD7</f>
        <v>46.47</v>
      </c>
      <c r="DE6" s="35">
        <f>DE7</f>
        <v>49.41</v>
      </c>
      <c r="DF6" s="35">
        <f>DF7</f>
        <v>52.34</v>
      </c>
      <c r="DG6" s="35">
        <f>DG7</f>
        <v>55.24</v>
      </c>
      <c r="DH6" s="35">
        <f t="shared" si="7"/>
        <v>56.84</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2440</v>
      </c>
      <c r="L7" s="37" t="s">
        <v>96</v>
      </c>
      <c r="M7" s="38">
        <v>1</v>
      </c>
      <c r="N7" s="38">
        <v>238</v>
      </c>
      <c r="O7" s="39" t="s">
        <v>97</v>
      </c>
      <c r="P7" s="39">
        <v>69</v>
      </c>
      <c r="Q7" s="38">
        <v>2</v>
      </c>
      <c r="R7" s="38">
        <v>2440</v>
      </c>
      <c r="S7" s="37" t="s">
        <v>98</v>
      </c>
      <c r="T7" s="40">
        <v>117.47</v>
      </c>
      <c r="U7" s="40">
        <v>145.24</v>
      </c>
      <c r="V7" s="40">
        <v>145.86000000000001</v>
      </c>
      <c r="W7" s="40">
        <v>148.69</v>
      </c>
      <c r="X7" s="40">
        <v>110.2</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229.25</v>
      </c>
      <c r="AQ7" s="40">
        <v>221.47</v>
      </c>
      <c r="AR7" s="40">
        <v>248.18</v>
      </c>
      <c r="AS7" s="40">
        <v>272.37</v>
      </c>
      <c r="AT7" s="40">
        <v>246.73</v>
      </c>
      <c r="AU7" s="40">
        <v>819.73</v>
      </c>
      <c r="AV7" s="40">
        <v>834.05</v>
      </c>
      <c r="AW7" s="40">
        <v>1011.55</v>
      </c>
      <c r="AX7" s="40">
        <v>913.57</v>
      </c>
      <c r="AY7" s="40">
        <v>973.79</v>
      </c>
      <c r="AZ7" s="40">
        <v>439.16</v>
      </c>
      <c r="BA7" s="40">
        <v>427.66</v>
      </c>
      <c r="BB7" s="40">
        <v>388.81</v>
      </c>
      <c r="BC7" s="40">
        <v>349.16</v>
      </c>
      <c r="BD7" s="40">
        <v>307.85000000000002</v>
      </c>
      <c r="BE7" s="40">
        <v>267.39999999999998</v>
      </c>
      <c r="BF7" s="40">
        <v>490.39</v>
      </c>
      <c r="BG7" s="40">
        <v>475.44</v>
      </c>
      <c r="BH7" s="40">
        <v>413.6</v>
      </c>
      <c r="BI7" s="40">
        <v>398.17</v>
      </c>
      <c r="BJ7" s="40">
        <v>388.41</v>
      </c>
      <c r="BK7" s="40">
        <v>227.97</v>
      </c>
      <c r="BL7" s="40">
        <v>112.05</v>
      </c>
      <c r="BM7" s="40">
        <v>137.11000000000001</v>
      </c>
      <c r="BN7" s="40">
        <v>137.80000000000001</v>
      </c>
      <c r="BO7" s="40">
        <v>140.47999999999999</v>
      </c>
      <c r="BP7" s="40">
        <v>107.46</v>
      </c>
      <c r="BQ7" s="40">
        <v>90.8</v>
      </c>
      <c r="BR7" s="40">
        <v>93.49</v>
      </c>
      <c r="BS7" s="40">
        <v>94.77</v>
      </c>
      <c r="BT7" s="40">
        <v>89.59</v>
      </c>
      <c r="BU7" s="40">
        <v>88.44</v>
      </c>
      <c r="BV7" s="40">
        <v>107.69</v>
      </c>
      <c r="BW7" s="40">
        <v>156.04</v>
      </c>
      <c r="BX7" s="40">
        <v>158.66</v>
      </c>
      <c r="BY7" s="40">
        <v>162.85</v>
      </c>
      <c r="BZ7" s="40">
        <v>188.36</v>
      </c>
      <c r="CA7" s="40">
        <v>304.83</v>
      </c>
      <c r="CB7" s="40">
        <v>50.56</v>
      </c>
      <c r="CC7" s="40">
        <v>49.4</v>
      </c>
      <c r="CD7" s="40">
        <v>49.51</v>
      </c>
      <c r="CE7" s="40">
        <v>52.49</v>
      </c>
      <c r="CF7" s="40">
        <v>51.61</v>
      </c>
      <c r="CG7" s="40">
        <v>20.260000000000002</v>
      </c>
      <c r="CH7" s="40">
        <v>18.36</v>
      </c>
      <c r="CI7" s="40">
        <v>14.67</v>
      </c>
      <c r="CJ7" s="40">
        <v>14.26</v>
      </c>
      <c r="CK7" s="40">
        <v>12.09</v>
      </c>
      <c r="CL7" s="40">
        <v>9.75</v>
      </c>
      <c r="CM7" s="40">
        <v>34.19</v>
      </c>
      <c r="CN7" s="40">
        <v>36.65</v>
      </c>
      <c r="CO7" s="40">
        <v>33.29</v>
      </c>
      <c r="CP7" s="40">
        <v>31.77</v>
      </c>
      <c r="CQ7" s="40">
        <v>33.729999999999997</v>
      </c>
      <c r="CR7" s="40">
        <v>52.31</v>
      </c>
      <c r="CS7" s="40">
        <v>100</v>
      </c>
      <c r="CT7" s="40">
        <v>100</v>
      </c>
      <c r="CU7" s="40">
        <v>100</v>
      </c>
      <c r="CV7" s="40">
        <v>100</v>
      </c>
      <c r="CW7" s="40">
        <v>100</v>
      </c>
      <c r="CX7" s="40">
        <v>49.05</v>
      </c>
      <c r="CY7" s="40">
        <v>50.94</v>
      </c>
      <c r="CZ7" s="40">
        <v>49.76</v>
      </c>
      <c r="DA7" s="40">
        <v>49.18</v>
      </c>
      <c r="DB7" s="40">
        <v>52.48</v>
      </c>
      <c r="DC7" s="40">
        <v>77.2</v>
      </c>
      <c r="DD7" s="40">
        <v>46.47</v>
      </c>
      <c r="DE7" s="40">
        <v>49.41</v>
      </c>
      <c r="DF7" s="40">
        <v>52.34</v>
      </c>
      <c r="DG7" s="40">
        <v>55.24</v>
      </c>
      <c r="DH7" s="40">
        <v>56.84</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117.47</v>
      </c>
      <c r="V11" s="48">
        <f>IF(U6="-",NA(),U6)</f>
        <v>145.24</v>
      </c>
      <c r="W11" s="48">
        <f>IF(V6="-",NA(),V6)</f>
        <v>145.86000000000001</v>
      </c>
      <c r="X11" s="48">
        <f>IF(W6="-",NA(),W6)</f>
        <v>148.69</v>
      </c>
      <c r="Y11" s="48">
        <f>IF(X6="-",NA(),X6)</f>
        <v>110.2</v>
      </c>
      <c r="AE11" s="47" t="s">
        <v>23</v>
      </c>
      <c r="AF11" s="48">
        <f>IF(AE6="-",NA(),AE6)</f>
        <v>0</v>
      </c>
      <c r="AG11" s="48">
        <f>IF(AF6="-",NA(),AF6)</f>
        <v>0</v>
      </c>
      <c r="AH11" s="48">
        <f>IF(AG6="-",NA(),AG6)</f>
        <v>0</v>
      </c>
      <c r="AI11" s="48">
        <f>IF(AH6="-",NA(),AH6)</f>
        <v>0</v>
      </c>
      <c r="AJ11" s="48">
        <f>IF(AI6="-",NA(),AI6)</f>
        <v>0</v>
      </c>
      <c r="AP11" s="47" t="s">
        <v>23</v>
      </c>
      <c r="AQ11" s="48">
        <f>IF(AP6="-",NA(),AP6)</f>
        <v>229.25</v>
      </c>
      <c r="AR11" s="48">
        <f>IF(AQ6="-",NA(),AQ6)</f>
        <v>221.47</v>
      </c>
      <c r="AS11" s="48">
        <f>IF(AR6="-",NA(),AR6)</f>
        <v>248.18</v>
      </c>
      <c r="AT11" s="48">
        <f>IF(AS6="-",NA(),AS6)</f>
        <v>272.37</v>
      </c>
      <c r="AU11" s="48">
        <f>IF(AT6="-",NA(),AT6)</f>
        <v>246.73</v>
      </c>
      <c r="BA11" s="47" t="s">
        <v>23</v>
      </c>
      <c r="BB11" s="48">
        <f>IF(BA6="-",NA(),BA6)</f>
        <v>427.66</v>
      </c>
      <c r="BC11" s="48">
        <f>IF(BB6="-",NA(),BB6)</f>
        <v>388.81</v>
      </c>
      <c r="BD11" s="48">
        <f>IF(BC6="-",NA(),BC6)</f>
        <v>349.16</v>
      </c>
      <c r="BE11" s="48">
        <f>IF(BD6="-",NA(),BD6)</f>
        <v>307.85000000000002</v>
      </c>
      <c r="BF11" s="48">
        <f>IF(BE6="-",NA(),BE6)</f>
        <v>267.39999999999998</v>
      </c>
      <c r="BL11" s="47" t="s">
        <v>23</v>
      </c>
      <c r="BM11" s="48">
        <f>IF(BL6="-",NA(),BL6)</f>
        <v>112.05</v>
      </c>
      <c r="BN11" s="48">
        <f>IF(BM6="-",NA(),BM6)</f>
        <v>137.11000000000001</v>
      </c>
      <c r="BO11" s="48">
        <f>IF(BN6="-",NA(),BN6)</f>
        <v>137.80000000000001</v>
      </c>
      <c r="BP11" s="48">
        <f>IF(BO6="-",NA(),BO6)</f>
        <v>140.47999999999999</v>
      </c>
      <c r="BQ11" s="48">
        <f>IF(BP6="-",NA(),BP6)</f>
        <v>107.46</v>
      </c>
      <c r="BW11" s="47" t="s">
        <v>23</v>
      </c>
      <c r="BX11" s="48">
        <f>IF(BW6="-",NA(),BW6)</f>
        <v>156.04</v>
      </c>
      <c r="BY11" s="48">
        <f>IF(BX6="-",NA(),BX6)</f>
        <v>158.66</v>
      </c>
      <c r="BZ11" s="48">
        <f>IF(BY6="-",NA(),BY6)</f>
        <v>162.85</v>
      </c>
      <c r="CA11" s="48">
        <f>IF(BZ6="-",NA(),BZ6)</f>
        <v>188.36</v>
      </c>
      <c r="CB11" s="48">
        <f>IF(CA6="-",NA(),CA6)</f>
        <v>304.83</v>
      </c>
      <c r="CH11" s="47" t="s">
        <v>23</v>
      </c>
      <c r="CI11" s="48">
        <f>IF(CH6="-",NA(),CH6)</f>
        <v>18.36</v>
      </c>
      <c r="CJ11" s="48">
        <f>IF(CI6="-",NA(),CI6)</f>
        <v>14.67</v>
      </c>
      <c r="CK11" s="48">
        <f>IF(CJ6="-",NA(),CJ6)</f>
        <v>14.26</v>
      </c>
      <c r="CL11" s="48">
        <f>IF(CK6="-",NA(),CK6)</f>
        <v>12.09</v>
      </c>
      <c r="CM11" s="48">
        <f>IF(CL6="-",NA(),CL6)</f>
        <v>9.75</v>
      </c>
      <c r="CS11" s="47" t="s">
        <v>23</v>
      </c>
      <c r="CT11" s="48">
        <f>IF(CS6="-",NA(),CS6)</f>
        <v>100</v>
      </c>
      <c r="CU11" s="48">
        <f>IF(CT6="-",NA(),CT6)</f>
        <v>100</v>
      </c>
      <c r="CV11" s="48">
        <f>IF(CU6="-",NA(),CU6)</f>
        <v>100</v>
      </c>
      <c r="CW11" s="48">
        <f>IF(CV6="-",NA(),CV6)</f>
        <v>100</v>
      </c>
      <c r="CX11" s="48">
        <f>IF(CW6="-",NA(),CW6)</f>
        <v>100</v>
      </c>
      <c r="DD11" s="47" t="s">
        <v>23</v>
      </c>
      <c r="DE11" s="48">
        <f>IF(DD6="-",NA(),DD6)</f>
        <v>46.47</v>
      </c>
      <c r="DF11" s="48">
        <f>IF(DE6="-",NA(),DE6)</f>
        <v>49.41</v>
      </c>
      <c r="DG11" s="48">
        <f>IF(DF6="-",NA(),DF6)</f>
        <v>52.34</v>
      </c>
      <c r="DH11" s="48">
        <f>IF(DG6="-",NA(),DG6)</f>
        <v>55.24</v>
      </c>
      <c r="DI11" s="48">
        <f>IF(DH6="-",NA(),DH6)</f>
        <v>56.84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2026-01-22T10:05:39Z</cp:lastPrinted>
  <dcterms:created xsi:type="dcterms:W3CDTF">2025-12-15T05:02:51Z</dcterms:created>
  <dcterms:modified xsi:type="dcterms:W3CDTF">2026-02-02T09:46:44Z</dcterms:modified>
  <cp:category/>
</cp:coreProperties>
</file>