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CLJ038\Desktop\実地指導\那賀町\HP用\"/>
    </mc:Choice>
  </mc:AlternateContent>
  <bookViews>
    <workbookView xWindow="0" yWindow="0" windowWidth="9600" windowHeight="11340" tabRatio="665" activeTab="1"/>
  </bookViews>
  <sheets>
    <sheet name="【記載例】居宅介護支援" sheetId="10" r:id="rId1"/>
    <sheet name="居宅介護支援（１枚版）"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記入方法!$A$1:$O$77</definedName>
    <definedName name="_xlnm.Print_Area" localSheetId="1">'居宅介護支援（１枚版）'!$A$1:$BD$51</definedName>
    <definedName name="_xlnm.Print_Titles" localSheetId="0">【記載例】居宅介護支援!$1:$13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<sst xmlns="http://schemas.openxmlformats.org/spreadsheetml/2006/main" count="308" uniqueCount="148">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</sst>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t="s">
        <v>109</v>
      </c>
      <c r="AN2" s="269"/>
      <c r="AO2" s="269"/>
      <c r="AP2" s="269"/>
      <c r="AQ2" s="269"/>
      <c r="AR2" s="269"/>
      <c r="AS2" s="269"/>
      <c r="AT2" s="269"/>
      <c r="AU2" s="269"/>
      <c r="AV2" s="269"/>
      <c r="AW2" s="269"/>
      <c r="AX2" s="269"/>
      <c r="AY2" s="269"/>
      <c r="AZ2" s="269"/>
      <c r="BA2" s="26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4">
        <v>160</v>
      </c>
      <c r="BA5" s="265"/>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62">
        <v>100</v>
      </c>
      <c r="BA6" s="263"/>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8">
        <f>IF($AZ$3="４週",SUM(P14:AQ14),IF($AZ$3="暦月",SUM(P14:AT14),""))</f>
        <v>160</v>
      </c>
      <c r="AV14" s="229"/>
      <c r="AW14" s="230">
        <f t="shared" ref="AW14:AW31" si="1">IF($AZ$3="４週",AU14/4,IF($AZ$3="暦月",AU14/($AZ$7/7),""))</f>
        <v>40</v>
      </c>
      <c r="AX14" s="231"/>
      <c r="AY14" s="215"/>
      <c r="AZ14" s="216"/>
      <c r="BA14" s="216"/>
      <c r="BB14" s="216"/>
      <c r="BC14" s="216"/>
      <c r="BD14" s="217"/>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1">
        <f>IF($AZ$3="４週",SUM(P15:AQ15),IF($AZ$3="暦月",SUM(P15:AT15),""))</f>
        <v>160</v>
      </c>
      <c r="AV15" s="212"/>
      <c r="AW15" s="213">
        <f t="shared" si="1"/>
        <v>40</v>
      </c>
      <c r="AX15" s="214"/>
      <c r="AY15" s="181"/>
      <c r="AZ15" s="182"/>
      <c r="BA15" s="182"/>
      <c r="BB15" s="182"/>
      <c r="BC15" s="182"/>
      <c r="BD15" s="183"/>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1">
        <f>IF($AZ$3="４週",SUM(P16:AQ16),IF($AZ$3="暦月",SUM(P16:AT16),""))</f>
        <v>160</v>
      </c>
      <c r="AV16" s="212"/>
      <c r="AW16" s="213">
        <f t="shared" si="1"/>
        <v>40</v>
      </c>
      <c r="AX16" s="214"/>
      <c r="AY16" s="181"/>
      <c r="AZ16" s="182"/>
      <c r="BA16" s="182"/>
      <c r="BB16" s="182"/>
      <c r="BC16" s="182"/>
      <c r="BD16" s="183"/>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1">
        <f>IF($AZ$3="４週",SUM(P17:AQ17),IF($AZ$3="暦月",SUM(P17:AT17),""))</f>
        <v>160</v>
      </c>
      <c r="AV17" s="212"/>
      <c r="AW17" s="213">
        <f t="shared" si="1"/>
        <v>40</v>
      </c>
      <c r="AX17" s="214"/>
      <c r="AY17" s="181"/>
      <c r="AZ17" s="182"/>
      <c r="BA17" s="182"/>
      <c r="BB17" s="182"/>
      <c r="BC17" s="182"/>
      <c r="BD17" s="183"/>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1">
        <f t="shared" ref="AU18:AU31" si="3">IF($AZ$3="４週",SUM(P18:AQ18),IF($AZ$3="暦月",SUM(P18:AT18),""))</f>
        <v>80</v>
      </c>
      <c r="AV18" s="212"/>
      <c r="AW18" s="213">
        <f t="shared" si="1"/>
        <v>20</v>
      </c>
      <c r="AX18" s="214"/>
      <c r="AY18" s="181"/>
      <c r="AZ18" s="182"/>
      <c r="BA18" s="182"/>
      <c r="BB18" s="182"/>
      <c r="BC18" s="182"/>
      <c r="BD18" s="183"/>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3"/>
        <v>0</v>
      </c>
      <c r="AV19" s="212"/>
      <c r="AW19" s="213">
        <f t="shared" si="1"/>
        <v>0</v>
      </c>
      <c r="AX19" s="214"/>
      <c r="AY19" s="181"/>
      <c r="AZ19" s="182"/>
      <c r="BA19" s="182"/>
      <c r="BB19" s="182"/>
      <c r="BC19" s="182"/>
      <c r="BD19" s="183"/>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1"/>
        <v>0</v>
      </c>
      <c r="AX20" s="214"/>
      <c r="AY20" s="181"/>
      <c r="AZ20" s="182"/>
      <c r="BA20" s="182"/>
      <c r="BB20" s="182"/>
      <c r="BC20" s="182"/>
      <c r="BD20" s="183"/>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3"/>
        <v>0</v>
      </c>
      <c r="AV21" s="212"/>
      <c r="AW21" s="213">
        <f t="shared" si="1"/>
        <v>0</v>
      </c>
      <c r="AX21" s="214"/>
      <c r="AY21" s="181"/>
      <c r="AZ21" s="182"/>
      <c r="BA21" s="182"/>
      <c r="BB21" s="182"/>
      <c r="BC21" s="182"/>
      <c r="BD21" s="183"/>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3"/>
        <v>0</v>
      </c>
      <c r="AV22" s="212"/>
      <c r="AW22" s="213">
        <f t="shared" si="1"/>
        <v>0</v>
      </c>
      <c r="AX22" s="214"/>
      <c r="AY22" s="181"/>
      <c r="AZ22" s="182"/>
      <c r="BA22" s="182"/>
      <c r="BB22" s="182"/>
      <c r="BC22" s="182"/>
      <c r="BD22" s="183"/>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3"/>
        <v>0</v>
      </c>
      <c r="AV23" s="212"/>
      <c r="AW23" s="213">
        <f t="shared" si="1"/>
        <v>0</v>
      </c>
      <c r="AX23" s="214"/>
      <c r="AY23" s="181"/>
      <c r="AZ23" s="182"/>
      <c r="BA23" s="182"/>
      <c r="BB23" s="182"/>
      <c r="BC23" s="182"/>
      <c r="BD23" s="183"/>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3"/>
        <v>0</v>
      </c>
      <c r="AV24" s="212"/>
      <c r="AW24" s="213">
        <f t="shared" si="1"/>
        <v>0</v>
      </c>
      <c r="AX24" s="214"/>
      <c r="AY24" s="181"/>
      <c r="AZ24" s="182"/>
      <c r="BA24" s="182"/>
      <c r="BB24" s="182"/>
      <c r="BC24" s="182"/>
      <c r="BD24" s="183"/>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3"/>
        <v>0</v>
      </c>
      <c r="AV25" s="212"/>
      <c r="AW25" s="213">
        <f t="shared" si="1"/>
        <v>0</v>
      </c>
      <c r="AX25" s="214"/>
      <c r="AY25" s="181"/>
      <c r="AZ25" s="182"/>
      <c r="BA25" s="182"/>
      <c r="BB25" s="182"/>
      <c r="BC25" s="182"/>
      <c r="BD25" s="183"/>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3"/>
        <v>0</v>
      </c>
      <c r="AV26" s="212"/>
      <c r="AW26" s="213">
        <f t="shared" si="1"/>
        <v>0</v>
      </c>
      <c r="AX26" s="214"/>
      <c r="AY26" s="181"/>
      <c r="AZ26" s="182"/>
      <c r="BA26" s="182"/>
      <c r="BB26" s="182"/>
      <c r="BC26" s="182"/>
      <c r="BD26" s="183"/>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3"/>
        <v>0</v>
      </c>
      <c r="AV27" s="212"/>
      <c r="AW27" s="213">
        <f t="shared" si="1"/>
        <v>0</v>
      </c>
      <c r="AX27" s="214"/>
      <c r="AY27" s="181"/>
      <c r="AZ27" s="182"/>
      <c r="BA27" s="182"/>
      <c r="BB27" s="182"/>
      <c r="BC27" s="182"/>
      <c r="BD27" s="183"/>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3"/>
        <v>0</v>
      </c>
      <c r="AV28" s="212"/>
      <c r="AW28" s="213">
        <f t="shared" si="1"/>
        <v>0</v>
      </c>
      <c r="AX28" s="214"/>
      <c r="AY28" s="181"/>
      <c r="AZ28" s="182"/>
      <c r="BA28" s="182"/>
      <c r="BB28" s="182"/>
      <c r="BC28" s="182"/>
      <c r="BD28" s="183"/>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3"/>
        <v>0</v>
      </c>
      <c r="AV29" s="212"/>
      <c r="AW29" s="213">
        <f t="shared" si="1"/>
        <v>0</v>
      </c>
      <c r="AX29" s="214"/>
      <c r="AY29" s="181"/>
      <c r="AZ29" s="182"/>
      <c r="BA29" s="182"/>
      <c r="BB29" s="182"/>
      <c r="BC29" s="182"/>
      <c r="BD29" s="183"/>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3"/>
        <v>0</v>
      </c>
      <c r="AV30" s="212"/>
      <c r="AW30" s="213">
        <f t="shared" si="1"/>
        <v>0</v>
      </c>
      <c r="AX30" s="214"/>
      <c r="AY30" s="181"/>
      <c r="AZ30" s="182"/>
      <c r="BA30" s="182"/>
      <c r="BB30" s="182"/>
      <c r="BC30" s="182"/>
      <c r="BD30" s="183"/>
    </row>
    <row r="31" spans="1:56" ht="39.950000000000003" customHeight="1" thickBot="1" x14ac:dyDescent="0.45">
      <c r="A31" s="71"/>
      <c r="B31" s="87">
        <f t="shared" si="2"/>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3"/>
        <v>0</v>
      </c>
      <c r="AV31" s="195"/>
      <c r="AW31" s="196">
        <f t="shared" si="1"/>
        <v>0</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480</v>
      </c>
      <c r="F36" s="172"/>
      <c r="G36" s="173">
        <f>SUMIFS($AW$14:$AX$31,$C$14:$D$31,"介護支援専門員",$E$14:$F$31,"A")</f>
        <v>120</v>
      </c>
      <c r="H36" s="174"/>
      <c r="I36" s="110"/>
      <c r="J36" s="175">
        <v>0</v>
      </c>
      <c r="K36" s="176"/>
      <c r="L36" s="175">
        <v>0</v>
      </c>
      <c r="M36" s="176"/>
      <c r="N36" s="109"/>
      <c r="O36" s="109"/>
      <c r="P36" s="175">
        <v>3</v>
      </c>
      <c r="Q36" s="176"/>
      <c r="R36" s="97"/>
      <c r="S36" s="97"/>
      <c r="T36" s="154" t="s">
        <v>4</v>
      </c>
      <c r="U36" s="156"/>
      <c r="V36" s="154"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80</v>
      </c>
      <c r="F38" s="172"/>
      <c r="G38" s="173">
        <f>SUMIFS($AW$14:$AX$31,$C$14:$D$31,"介護支援専門員",$E$14:$F$31,"C")</f>
        <v>20</v>
      </c>
      <c r="H38" s="174"/>
      <c r="I38" s="110"/>
      <c r="J38" s="175">
        <v>80</v>
      </c>
      <c r="K38" s="176"/>
      <c r="L38" s="177">
        <v>20</v>
      </c>
      <c r="M38" s="178"/>
      <c r="N38" s="109"/>
      <c r="O38" s="109"/>
      <c r="P38" s="171" t="s">
        <v>30</v>
      </c>
      <c r="Q38" s="172"/>
      <c r="R38" s="97"/>
      <c r="S38" s="97"/>
      <c r="T38" s="154" t="s">
        <v>6</v>
      </c>
      <c r="U38" s="156"/>
      <c r="V38" s="154"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560</v>
      </c>
      <c r="F40" s="172"/>
      <c r="G40" s="173">
        <f>SUM(G36:H39)</f>
        <v>140</v>
      </c>
      <c r="H40" s="174"/>
      <c r="I40" s="110"/>
      <c r="J40" s="171">
        <f>SUM(J36:K39)</f>
        <v>80</v>
      </c>
      <c r="K40" s="172"/>
      <c r="L40" s="171">
        <f>SUM(L36:M39)</f>
        <v>20</v>
      </c>
      <c r="M40" s="172"/>
      <c r="N40" s="109"/>
      <c r="O40" s="109"/>
      <c r="P40" s="171">
        <f>SUM(P36:Q37)</f>
        <v>3</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20</v>
      </c>
      <c r="D45" s="166"/>
      <c r="E45" s="166"/>
      <c r="F45" s="167"/>
      <c r="G45" s="99" t="s">
        <v>28</v>
      </c>
      <c r="H45" s="154">
        <f>IF($J$42="週",$AV$5,$AZ$5)</f>
        <v>40</v>
      </c>
      <c r="I45" s="155"/>
      <c r="J45" s="155"/>
      <c r="K45" s="156"/>
      <c r="L45" s="99" t="s">
        <v>29</v>
      </c>
      <c r="M45" s="157">
        <f>ROUNDDOWN(C45/H45,1)</f>
        <v>0.5</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election activeCell="AB23" sqref="AB2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c r="AN2" s="269"/>
      <c r="AO2" s="269"/>
      <c r="AP2" s="269"/>
      <c r="AQ2" s="269"/>
      <c r="AR2" s="269"/>
      <c r="AS2" s="269"/>
      <c r="AT2" s="269"/>
      <c r="AU2" s="269"/>
      <c r="AV2" s="269"/>
      <c r="AW2" s="269"/>
      <c r="AX2" s="269"/>
      <c r="AY2" s="269"/>
      <c r="AZ2" s="269"/>
      <c r="BA2" s="26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2">
        <v>160</v>
      </c>
      <c r="BA5" s="263"/>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62">
        <v>100</v>
      </c>
      <c r="BA6" s="263"/>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c r="D14" s="219"/>
      <c r="E14" s="220"/>
      <c r="F14" s="221"/>
      <c r="G14" s="222"/>
      <c r="H14" s="223"/>
      <c r="I14" s="223"/>
      <c r="J14" s="223"/>
      <c r="K14" s="224"/>
      <c r="L14" s="225"/>
      <c r="M14" s="226"/>
      <c r="N14" s="226"/>
      <c r="O14" s="22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8">
        <f>IF($AZ$3="４週",SUM(P14:AQ14),IF($AZ$3="暦月",SUM(P14:AT14),""))</f>
        <v>0</v>
      </c>
      <c r="AV14" s="229"/>
      <c r="AW14" s="230">
        <f t="shared" ref="AW14:AW31" si="22">IF($AZ$3="４週",AU14/4,IF($AZ$3="暦月",AU14/($AZ$7/7),""))</f>
        <v>0</v>
      </c>
      <c r="AX14" s="231"/>
      <c r="AY14" s="215"/>
      <c r="AZ14" s="216"/>
      <c r="BA14" s="216"/>
      <c r="BB14" s="216"/>
      <c r="BC14" s="216"/>
      <c r="BD14" s="217"/>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1">
        <f>IF($AZ$3="４週",SUM(P15:AQ15),IF($AZ$3="暦月",SUM(P15:AT15),""))</f>
        <v>0</v>
      </c>
      <c r="AV15" s="212"/>
      <c r="AW15" s="213">
        <f t="shared" si="22"/>
        <v>0</v>
      </c>
      <c r="AX15" s="214"/>
      <c r="AY15" s="181"/>
      <c r="AZ15" s="182"/>
      <c r="BA15" s="182"/>
      <c r="BB15" s="182"/>
      <c r="BC15" s="182"/>
      <c r="BD15" s="183"/>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1">
        <f>IF($AZ$3="４週",SUM(P16:AQ16),IF($AZ$3="暦月",SUM(P16:AT16),""))</f>
        <v>0</v>
      </c>
      <c r="AV16" s="212"/>
      <c r="AW16" s="213">
        <f t="shared" si="22"/>
        <v>0</v>
      </c>
      <c r="AX16" s="214"/>
      <c r="AY16" s="181"/>
      <c r="AZ16" s="182"/>
      <c r="BA16" s="182"/>
      <c r="BB16" s="182"/>
      <c r="BC16" s="182"/>
      <c r="BD16" s="183"/>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1">
        <f>IF($AZ$3="４週",SUM(P17:AQ17),IF($AZ$3="暦月",SUM(P17:AT17),""))</f>
        <v>0</v>
      </c>
      <c r="AV17" s="212"/>
      <c r="AW17" s="213">
        <f t="shared" si="22"/>
        <v>0</v>
      </c>
      <c r="AX17" s="214"/>
      <c r="AY17" s="181"/>
      <c r="AZ17" s="182"/>
      <c r="BA17" s="182"/>
      <c r="BB17" s="182"/>
      <c r="BC17" s="182"/>
      <c r="BD17" s="183"/>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1">
        <f t="shared" ref="AU18:AU31" si="24">IF($AZ$3="４週",SUM(P18:AQ18),IF($AZ$3="暦月",SUM(P18:AT18),""))</f>
        <v>0</v>
      </c>
      <c r="AV18" s="212"/>
      <c r="AW18" s="213">
        <f t="shared" si="22"/>
        <v>0</v>
      </c>
      <c r="AX18" s="214"/>
      <c r="AY18" s="181"/>
      <c r="AZ18" s="182"/>
      <c r="BA18" s="182"/>
      <c r="BB18" s="182"/>
      <c r="BC18" s="182"/>
      <c r="BD18" s="183"/>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24"/>
        <v>0</v>
      </c>
      <c r="AV19" s="212"/>
      <c r="AW19" s="213">
        <f t="shared" si="22"/>
        <v>0</v>
      </c>
      <c r="AX19" s="214"/>
      <c r="AY19" s="181"/>
      <c r="AZ19" s="182"/>
      <c r="BA19" s="182"/>
      <c r="BB19" s="182"/>
      <c r="BC19" s="182"/>
      <c r="BD19" s="183"/>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22"/>
        <v>0</v>
      </c>
      <c r="AX20" s="214"/>
      <c r="AY20" s="181"/>
      <c r="AZ20" s="182"/>
      <c r="BA20" s="182"/>
      <c r="BB20" s="182"/>
      <c r="BC20" s="182"/>
      <c r="BD20" s="183"/>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24"/>
        <v>0</v>
      </c>
      <c r="AV21" s="212"/>
      <c r="AW21" s="213">
        <f t="shared" si="22"/>
        <v>0</v>
      </c>
      <c r="AX21" s="214"/>
      <c r="AY21" s="181"/>
      <c r="AZ21" s="182"/>
      <c r="BA21" s="182"/>
      <c r="BB21" s="182"/>
      <c r="BC21" s="182"/>
      <c r="BD21" s="183"/>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24"/>
        <v>0</v>
      </c>
      <c r="AV22" s="212"/>
      <c r="AW22" s="213">
        <f t="shared" si="22"/>
        <v>0</v>
      </c>
      <c r="AX22" s="214"/>
      <c r="AY22" s="181"/>
      <c r="AZ22" s="182"/>
      <c r="BA22" s="182"/>
      <c r="BB22" s="182"/>
      <c r="BC22" s="182"/>
      <c r="BD22" s="183"/>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24"/>
        <v>0</v>
      </c>
      <c r="AV23" s="212"/>
      <c r="AW23" s="213">
        <f t="shared" si="22"/>
        <v>0</v>
      </c>
      <c r="AX23" s="214"/>
      <c r="AY23" s="181"/>
      <c r="AZ23" s="182"/>
      <c r="BA23" s="182"/>
      <c r="BB23" s="182"/>
      <c r="BC23" s="182"/>
      <c r="BD23" s="183"/>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24"/>
        <v>0</v>
      </c>
      <c r="AV24" s="212"/>
      <c r="AW24" s="213">
        <f t="shared" si="22"/>
        <v>0</v>
      </c>
      <c r="AX24" s="214"/>
      <c r="AY24" s="181"/>
      <c r="AZ24" s="182"/>
      <c r="BA24" s="182"/>
      <c r="BB24" s="182"/>
      <c r="BC24" s="182"/>
      <c r="BD24" s="183"/>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24"/>
        <v>0</v>
      </c>
      <c r="AV25" s="212"/>
      <c r="AW25" s="213">
        <f t="shared" si="22"/>
        <v>0</v>
      </c>
      <c r="AX25" s="214"/>
      <c r="AY25" s="181"/>
      <c r="AZ25" s="182"/>
      <c r="BA25" s="182"/>
      <c r="BB25" s="182"/>
      <c r="BC25" s="182"/>
      <c r="BD25" s="183"/>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24"/>
        <v>0</v>
      </c>
      <c r="AV26" s="212"/>
      <c r="AW26" s="213">
        <f t="shared" si="22"/>
        <v>0</v>
      </c>
      <c r="AX26" s="214"/>
      <c r="AY26" s="181"/>
      <c r="AZ26" s="182"/>
      <c r="BA26" s="182"/>
      <c r="BB26" s="182"/>
      <c r="BC26" s="182"/>
      <c r="BD26" s="183"/>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24"/>
        <v>0</v>
      </c>
      <c r="AV27" s="212"/>
      <c r="AW27" s="213">
        <f t="shared" si="22"/>
        <v>0</v>
      </c>
      <c r="AX27" s="214"/>
      <c r="AY27" s="181"/>
      <c r="AZ27" s="182"/>
      <c r="BA27" s="182"/>
      <c r="BB27" s="182"/>
      <c r="BC27" s="182"/>
      <c r="BD27" s="183"/>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24"/>
        <v>0</v>
      </c>
      <c r="AV28" s="212"/>
      <c r="AW28" s="213">
        <f t="shared" si="22"/>
        <v>0</v>
      </c>
      <c r="AX28" s="214"/>
      <c r="AY28" s="181"/>
      <c r="AZ28" s="182"/>
      <c r="BA28" s="182"/>
      <c r="BB28" s="182"/>
      <c r="BC28" s="182"/>
      <c r="BD28" s="183"/>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24"/>
        <v>0</v>
      </c>
      <c r="AV29" s="212"/>
      <c r="AW29" s="213">
        <f t="shared" si="22"/>
        <v>0</v>
      </c>
      <c r="AX29" s="214"/>
      <c r="AY29" s="181"/>
      <c r="AZ29" s="182"/>
      <c r="BA29" s="182"/>
      <c r="BB29" s="182"/>
      <c r="BC29" s="182"/>
      <c r="BD29" s="183"/>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24"/>
        <v>0</v>
      </c>
      <c r="AV30" s="212"/>
      <c r="AW30" s="213">
        <f t="shared" si="22"/>
        <v>0</v>
      </c>
      <c r="AX30" s="214"/>
      <c r="AY30" s="181"/>
      <c r="AZ30" s="182"/>
      <c r="BA30" s="182"/>
      <c r="BB30" s="182"/>
      <c r="BC30" s="182"/>
      <c r="BD30" s="183"/>
    </row>
    <row r="31" spans="1:56" ht="39.950000000000003" customHeight="1" thickBot="1" x14ac:dyDescent="0.45">
      <c r="A31" s="71"/>
      <c r="B31" s="87">
        <f t="shared" si="23"/>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24"/>
        <v>0</v>
      </c>
      <c r="AV31" s="195"/>
      <c r="AW31" s="196">
        <f t="shared" si="22"/>
        <v>0</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0</v>
      </c>
      <c r="F36" s="172"/>
      <c r="G36" s="173">
        <f>SUMIFS($AW$14:$AX$31,$C$14:$D$31,"介護支援専門員",$E$14:$F$31,"A")</f>
        <v>0</v>
      </c>
      <c r="H36" s="174"/>
      <c r="I36" s="110"/>
      <c r="J36" s="175">
        <v>0</v>
      </c>
      <c r="K36" s="176"/>
      <c r="L36" s="175">
        <v>0</v>
      </c>
      <c r="M36" s="176"/>
      <c r="N36" s="109"/>
      <c r="O36" s="109"/>
      <c r="P36" s="175">
        <v>0</v>
      </c>
      <c r="Q36" s="176"/>
      <c r="R36" s="97"/>
      <c r="S36" s="97"/>
      <c r="T36" s="154" t="s">
        <v>4</v>
      </c>
      <c r="U36" s="156"/>
      <c r="V36" s="154" t="s">
        <v>51</v>
      </c>
      <c r="W36" s="155"/>
      <c r="X36" s="155"/>
      <c r="Y36" s="1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0</v>
      </c>
      <c r="F38" s="172"/>
      <c r="G38" s="173">
        <f>SUMIFS($AW$14:$AX$31,$C$14:$D$31,"介護支援専門員",$E$14:$F$31,"C")</f>
        <v>0</v>
      </c>
      <c r="H38" s="174"/>
      <c r="I38" s="110"/>
      <c r="J38" s="175">
        <v>0</v>
      </c>
      <c r="K38" s="176"/>
      <c r="L38" s="177">
        <v>0</v>
      </c>
      <c r="M38" s="178"/>
      <c r="N38" s="109"/>
      <c r="O38" s="109"/>
      <c r="P38" s="171" t="s">
        <v>30</v>
      </c>
      <c r="Q38" s="172"/>
      <c r="R38" s="97"/>
      <c r="S38" s="97"/>
      <c r="T38" s="154" t="s">
        <v>6</v>
      </c>
      <c r="U38" s="156"/>
      <c r="V38" s="154" t="s">
        <v>69</v>
      </c>
      <c r="W38" s="155"/>
      <c r="X38" s="155"/>
      <c r="Y38" s="1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0</v>
      </c>
      <c r="F40" s="172"/>
      <c r="G40" s="173">
        <f>SUM(G36:H39)</f>
        <v>0</v>
      </c>
      <c r="H40" s="174"/>
      <c r="I40" s="110"/>
      <c r="J40" s="171">
        <f>SUM(J36:K39)</f>
        <v>0</v>
      </c>
      <c r="K40" s="172"/>
      <c r="L40" s="171">
        <f>SUM(L36:M39)</f>
        <v>0</v>
      </c>
      <c r="M40" s="172"/>
      <c r="N40" s="109"/>
      <c r="O40" s="109"/>
      <c r="P40" s="171">
        <f>SUM(P36:Q37)</f>
        <v>0</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0</v>
      </c>
      <c r="D45" s="166"/>
      <c r="E45" s="166"/>
      <c r="F45" s="167"/>
      <c r="G45" s="140" t="s">
        <v>28</v>
      </c>
      <c r="H45" s="154">
        <f>IF($J$42="週",$AV$5,$AZ$5)</f>
        <v>40</v>
      </c>
      <c r="I45" s="155"/>
      <c r="J45" s="155"/>
      <c r="K45" s="156"/>
      <c r="L45" s="140" t="s">
        <v>29</v>
      </c>
      <c r="M45" s="157">
        <f>ROUNDDOWN(C45/H45,1)</f>
        <v>0</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0</v>
      </c>
      <c r="D50" s="155"/>
      <c r="E50" s="155"/>
      <c r="F50" s="156"/>
      <c r="G50" s="140" t="s">
        <v>81</v>
      </c>
      <c r="H50" s="157">
        <f>M45</f>
        <v>0</v>
      </c>
      <c r="I50" s="158"/>
      <c r="J50" s="158"/>
      <c r="K50" s="159"/>
      <c r="L50" s="140" t="s">
        <v>29</v>
      </c>
      <c r="M50" s="160">
        <f>ROUNDDOWN(C50+H50,1)</f>
        <v>0</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居宅介護支援（１枚版）</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NCLJ038</cp:lastModifiedBy>
  <cp:lastPrinted>2021-03-21T05:52:46Z</cp:lastPrinted>
  <dcterms:created xsi:type="dcterms:W3CDTF">2020-01-14T23:44:41Z</dcterms:created>
  <dcterms:modified xsi:type="dcterms:W3CDTF">2023-08-24T01:48:21Z</dcterms:modified>
</cp:coreProperties>
</file>