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8(H30)\H_財政\１　H30研修生1（交付税上席）\01_前期（住友）\01_H28決算カード・財政状況資料集\08_ホームページ掲載用\"/>
    </mc:Choice>
  </mc:AlternateContent>
  <bookViews>
    <workbookView xWindow="240" yWindow="60" windowWidth="14940" windowHeight="7875" tabRatio="8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8" i="11" l="1"/>
  <c r="AA7" i="11" l="1"/>
  <c r="AA33" i="11" l="1"/>
  <c r="AA35" i="11"/>
  <c r="AA30" i="11" l="1"/>
  <c r="AA31" i="11"/>
  <c r="AA29" i="11"/>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BE37" i="9"/>
  <c r="AM37" i="9"/>
  <c r="C37" i="9"/>
  <c r="BE36" i="9"/>
  <c r="AM36"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AM35" i="9" s="1"/>
  <c r="U37" i="9"/>
  <c r="BE34" i="9" s="1"/>
  <c r="BE35" i="9" l="1"/>
  <c r="BW34" i="9"/>
  <c r="BW35" i="9" s="1"/>
  <c r="BW36" i="9" s="1"/>
  <c r="BW37" i="9" s="1"/>
  <c r="BW38" i="9" s="1"/>
  <c r="BW39" i="9" s="1"/>
  <c r="CO34" i="9" l="1"/>
  <c r="CO35" i="9" s="1"/>
  <c r="CO36" i="9" s="1"/>
  <c r="CO37" i="9" s="1"/>
  <c r="CO38" i="9" s="1"/>
</calcChain>
</file>

<file path=xl/sharedStrings.xml><?xml version="1.0" encoding="utf-8"?>
<sst xmlns="http://schemas.openxmlformats.org/spreadsheetml/2006/main" count="1142" uniqueCount="570">
  <si>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</si>
  <si>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</si>
  <si>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</si>
  <si>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</si>
  <si>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</si>
  <si>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</si>
  <si>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</si>
  <si>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</si>
  <si>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</si>
  <si>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</si>
  <si>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</si>
  <si>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</si>
  <si>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</si>
  <si>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</si>
  <si>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</si>
  <si>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</si>
  <si>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</si>
  <si>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</si>
  <si>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</si>
  <si>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</si>
  <si>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</si>
  <si>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</si>
  <si>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</si>
  <si>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</si>
  <si>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</si>
  <si>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</si>
  <si>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</si>
  <si>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</si>
  <si>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</si>
  <si>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</si>
  <si>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</si>
  <si>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</si>
  <si>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</si>
  <si>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</si>
  <si>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</si>
  <si>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</si>
  <si>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</si>
  <si>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</si>
  <si>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</si>
  <si>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</si>
  <si>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</si>
  <si>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</si>
  <si>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</si>
  <si>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</si>
  <si>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</si>
  <si>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</si>
  <si>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</si>
  <si>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</si>
  <si>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</si>
  <si>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</si>
  <si>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</si>
  <si>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</si>
  <si>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</si>
  <si>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</si>
  <si>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</si>
  <si>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</si>
  <si>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</si>
  <si>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</si>
  <si>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</si>
  <si>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</si>
  <si>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</si>
  <si>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</si>
  <si>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</si>
  <si>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</si>
  <si>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</si>
  <si>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</si>
  <si>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</si>
  <si>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</si>
  <si>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</si>
  <si>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</si>
  <si>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</si>
  <si>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</si>
  <si>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</si>
  <si>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</si>
  <si>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</si>
  <si>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</si>
  <si>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</si>
  <si>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</si>
  <si>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</si>
  <si>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</si>
  <si>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</si>
  <si>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</si>
  <si>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</si>
  <si>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</si>
  <si>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</si>
  <si>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</si>
  <si>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</si>
  <si>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</si>
  <si>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</si>
  <si>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</si>
  <si>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</si>
  <si>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</si>
  <si>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</si>
  <si>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</si>
  <si>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</si>
  <si>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</si>
  <si>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</si>
  <si>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</si>
  <si>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</si>
  <si>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</si>
  <si>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</si>
  <si>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</si>
  <si>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</si>
  <si>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</si>
  <si>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</si>
  <si>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</si>
  <si>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</si>
  <si>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</si>
  <si>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</si>
  <si>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</si>
  <si>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</si>
  <si>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</si>
  <si>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</si>
  <si>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</si>
  <si>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</si>
  <si>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</si>
  <si>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</si>
  <si>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</si>
  <si>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</si>
  <si>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</si>
  <si>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</si>
  <si>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</si>
  <si>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</si>
  <si>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</si>
  <si>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</si>
  <si>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</si>
  <si>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</si>
  <si>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</si>
  <si>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</si>
  <si>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</si>
  <si>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</si>
  <si>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</si>
  <si>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</si>
  <si>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</si>
  <si>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</si>
  <si>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</si>
  <si>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</si>
  <si>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</si>
  <si>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</si>
  <si>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</si>
  <si>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</si>
  <si>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</si>
  <si>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</si>
  <si>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</si>
  <si>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</si>
  <si>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</si>
  <si>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</si>
  <si>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</si>
  <si>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</si>
  <si>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</si>
  <si>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</si>
  <si>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</si>
  <si>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</si>
  <si>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</si>
  <si>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</si>
  <si>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</si>
  <si>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</si>
  <si>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</si>
  <si>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</si>
  <si>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</si>
  <si>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</si>
  <si>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</si>
  <si>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</si>
  <si>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</si>
  <si>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</si>
  <si>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</si>
  <si>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</si>
  <si>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</si>
  <si>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</si>
  <si>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</si>
  <si>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</si>
  <si>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</si>
  <si>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</si>
  <si>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</si>
  <si>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</si>
  <si>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</si>
  <si>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</si>
  <si>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</si>
  <si>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</si>
  <si>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</si>
  <si>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</si>
  <si>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</si>
  <si>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</si>
  <si>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</si>
  <si>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</si>
  <si>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</si>
  <si>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</si>
  <si>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</si>
  <si>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</si>
  <si>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</si>
  <si>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</si>
  <si>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</si>
  <si>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</si>
  <si>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</si>
  <si>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</si>
  <si>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</si>
  <si>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徳島県那賀町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</si>
  <si>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</si>
  <si>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</si>
  <si>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</si>
  <si>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</si>
  <si>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</si>
  <si>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</si>
  <si>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</si>
  <si>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</si>
  <si>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</si>
  <si>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</si>
  <si>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</si>
  <si>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</si>
  <si>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</si>
  <si>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</si>
  <si>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</si>
  <si>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</si>
  <si>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</si>
  <si>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</si>
  <si>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</si>
  <si>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</si>
  <si>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</si>
  <si>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</si>
  <si>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</si>
  <si>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</si>
  <si>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</si>
  <si>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</si>
  <si>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</si>
  <si>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</si>
  <si>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</si>
  <si>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</si>
  <si>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</si>
  <si>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</si>
  <si>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</si>
  <si>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</si>
  <si>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</si>
  <si>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</si>
  <si>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</si>
  <si>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</si>
  <si>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</si>
  <si>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</si>
  <si>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</si>
  <si>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</si>
  <si>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</si>
  <si>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</si>
  <si>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</si>
  <si>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</si>
  <si>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</si>
  <si>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</si>
  <si>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</si>
  <si>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</si>
  <si>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</si>
  <si>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</si>
  <si>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</si>
  <si>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</si>
  <si>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</si>
  <si>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</si>
  <si>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</si>
  <si>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</si>
  <si>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</si>
  <si>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</si>
  <si>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</si>
  <si>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</si>
  <si>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</si>
  <si>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</si>
  <si>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</si>
  <si>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</si>
  <si>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</si>
  <si>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</si>
  <si>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</si>
  <si>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</si>
  <si>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</si>
  <si>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</si>
  <si>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</si>
  <si>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</si>
  <si>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</si>
  <si>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</si>
  <si>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</si>
  <si>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</si>
  <si>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</si>
  <si>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</si>
  <si>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</si>
  <si>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</si>
  <si>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</si>
  <si>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</si>
  <si>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</si>
  <si>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</si>
  <si>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</si>
  <si>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</si>
  <si>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</si>
  <si>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</si>
  <si>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</si>
  <si>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</si>
  <si>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</si>
  <si>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</si>
  <si>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</si>
  <si>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</si>
  <si>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</si>
  <si>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</si>
  <si>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</si>
  <si>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</si>
  <si>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</si>
  <si>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</si>
  <si>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</si>
  <si>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</si>
  <si>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</si>
  <si>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</si>
  <si>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</si>
  <si>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</si>
  <si>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</si>
  <si>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</si>
  <si>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</si>
  <si>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</si>
  <si>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</si>
  <si>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</si>
  <si>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</si>
  <si>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</si>
  <si>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</si>
  <si>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</si>
  <si>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</si>
  <si>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</si>
  <si>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</si>
  <si>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</si>
  <si>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</si>
  <si>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</si>
  <si>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</si>
  <si>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</si>
  <si>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</si>
  <si>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</si>
  <si>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</si>
  <si>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</si>
  <si>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</si>
  <si>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</si>
  <si>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</si>
  <si>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</si>
  <si>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</si>
  <si>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</si>
  <si>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</si>
  <si>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</si>
  <si>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</si>
  <si>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</si>
  <si>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</si>
  <si>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</si>
  <si>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</si>
  <si>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</si>
  <si>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</si>
  <si>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</si>
  <si>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</si>
  <si>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</si>
  <si>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徳島県那賀町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</si>
  <si>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</si>
  <si>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</si>
  <si>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</si>
  <si>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</si>
  <si>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</si>
  <si>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</si>
  <si>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</si>
  <si>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</si>
  <si>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</si>
  <si>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</si>
  <si>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</si>
  <si>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</si>
  <si>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</si>
  <si>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</si>
  <si>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</si>
  <si>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</si>
  <si>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</si>
  <si>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</si>
  <si>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</si>
  <si>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</si>
  <si>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</si>
  <si>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</si>
  <si>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</si>
  <si>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</si>
  <si>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</si>
  <si>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</si>
  <si>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</si>
  <si>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</si>
  <si>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</si>
  <si>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</si>
  <si>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</si>
  <si>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</si>
  <si>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</si>
  <si>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</si>
  <si>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那賀町国民健康保険事業特別会計</t>
    <phoneticPr fontId="5"/>
  </si>
  <si>
    <t>那賀町国民健康保険診療所事業特別会計</t>
    <phoneticPr fontId="5"/>
  </si>
  <si>
    <t>那賀町介護保険事業特別会計</t>
    <phoneticPr fontId="5"/>
  </si>
  <si>
    <t>那賀町後期高齢者医療特別会計</t>
    <phoneticPr fontId="5"/>
  </si>
  <si>
    <t>那賀町工業用水道事業会計</t>
    <phoneticPr fontId="5"/>
  </si>
  <si>
    <t>法適用企業</t>
    <phoneticPr fontId="5"/>
  </si>
  <si>
    <t>那賀町立上那賀病院事業会計</t>
    <phoneticPr fontId="5"/>
  </si>
  <si>
    <t>那賀町簡易水道事業特別会計</t>
    <phoneticPr fontId="5"/>
  </si>
  <si>
    <t>法非適用企業</t>
    <phoneticPr fontId="5"/>
  </si>
  <si>
    <t>那賀町集落排水事業特別会計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</si>
  <si>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</si>
  <si>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</si>
  <si>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</si>
  <si>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</si>
  <si>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</si>
  <si>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</si>
  <si>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</si>
  <si>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</si>
  <si>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</si>
  <si>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</si>
  <si>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</si>
  <si>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</si>
  <si>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</si>
  <si>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</si>
  <si>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</si>
  <si>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</si>
  <si>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</si>
  <si>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</si>
  <si>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</si>
  <si>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</si>
  <si>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</si>
  <si>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</si>
  <si>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</si>
  <si>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</si>
  <si>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</si>
  <si>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</si>
  <si>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</si>
  <si>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</si>
  <si>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</si>
  <si>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</si>
  <si>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</si>
  <si>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</si>
  <si>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</si>
  <si>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</si>
  <si>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</si>
  <si>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</si>
  <si>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</si>
  <si>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</si>
  <si>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</si>
  <si>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</si>
  <si>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</si>
  <si>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</si>
  <si>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</si>
  <si>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</si>
  <si>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</si>
  <si>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</si>
  <si>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</si>
  <si>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</si>
  <si>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</si>
  <si>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</si>
  <si>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</si>
  <si>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</si>
  <si>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</si>
  <si>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</si>
  <si>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</si>
  <si>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</si>
  <si>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</si>
  <si>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</si>
  <si>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</si>
  <si>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</si>
  <si>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</si>
  <si>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</si>
  <si>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</si>
  <si>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</si>
  <si>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</si>
  <si>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</si>
  <si>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</si>
  <si>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</si>
  <si>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</si>
  <si>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</si>
  <si>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</si>
  <si>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</si>
  <si>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</si>
  <si>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</si>
  <si>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</si>
  <si>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</si>
  <si>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</si>
  <si>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</si>
  <si>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</si>
  <si>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</si>
  <si>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</si>
  <si>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</si>
  <si>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</si>
  <si>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</si>
  <si>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</si>
  <si>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</si>
  <si>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</si>
  <si>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</si>
  <si>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</si>
  <si>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</si>
  <si>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</si>
  <si>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</si>
  <si>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</si>
  <si>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</si>
  <si>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</si>
  <si>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</si>
  <si>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</si>
  <si>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</si>
  <si>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</si>
  <si>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</si>
  <si>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</si>
  <si>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</si>
  <si>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</si>
  <si>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</si>
  <si>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</si>
  <si>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</si>
  <si>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</si>
  <si>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</si>
  <si>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</si>
  <si>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</si>
  <si>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</si>
  <si>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</si>
  <si>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</si>
  <si>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</si>
  <si>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</si>
  <si>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</si>
  <si>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</si>
  <si>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</si>
  <si>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</si>
  <si>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</si>
  <si>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</si>
  <si>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</si>
  <si>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</si>
  <si>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</si>
  <si>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</si>
  <si>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</si>
  <si>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</si>
  <si>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</si>
  <si>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</si>
  <si>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</si>
  <si>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</si>
  <si>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</si>
  <si>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</si>
  <si>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</si>
  <si>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</si>
  <si>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</si>
  <si>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</si>
  <si>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</si>
  <si>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那賀町国民健康保険診療所事業特別会計</t>
  </si>
  <si>
    <t>那賀町立上那賀病院事業会計</t>
  </si>
  <si>
    <t>那賀町ケーブルテレビ事業特別会計</t>
  </si>
  <si>
    <t>那賀町集落排水事業特別会計</t>
  </si>
  <si>
    <t>那賀町工業用水道事業会計</t>
  </si>
  <si>
    <t>那賀町介護保険事業特別会計</t>
  </si>
  <si>
    <t>那賀町簡易水道事業特別会計</t>
  </si>
  <si>
    <t>その他会計（赤字）</t>
  </si>
  <si>
    <t>その他会計（黒字）</t>
  </si>
  <si>
    <t>-</t>
    <phoneticPr fontId="2"/>
  </si>
  <si>
    <t>老人ホーム福寿荘組合</t>
    <rPh sb="0" eb="2">
      <t>ロウジン</t>
    </rPh>
    <rPh sb="5" eb="7">
      <t>フクジュ</t>
    </rPh>
    <rPh sb="7" eb="8">
      <t>ソウ</t>
    </rPh>
    <rPh sb="8" eb="10">
      <t>クミアイ</t>
    </rPh>
    <phoneticPr fontId="30"/>
  </si>
  <si>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30"/>
  </si>
  <si>
    <t>徳島県市町村総合事務組合　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30"/>
  </si>
  <si>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30"/>
  </si>
  <si>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30"/>
  </si>
  <si>
    <t>徳島県後期高齢者医療広域連合　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</si>
  <si>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t>
    <phoneticPr fontId="2"/>
  </si>
  <si>
    <t>-</t>
    <phoneticPr fontId="2"/>
  </si>
  <si>
    <t>二十一わじき</t>
    <rPh sb="0" eb="3">
      <t>21</t>
    </rPh>
    <phoneticPr fontId="2"/>
  </si>
  <si>
    <t>きとうむら</t>
  </si>
  <si>
    <t>四季美谷温泉</t>
    <rPh sb="0" eb="3">
      <t>シキビ</t>
    </rPh>
    <rPh sb="3" eb="4">
      <t>ダニ</t>
    </rPh>
    <rPh sb="4" eb="6">
      <t>オンセン</t>
    </rPh>
    <phoneticPr fontId="2"/>
  </si>
  <si>
    <t>あじさい木工</t>
    <rPh sb="4" eb="5">
      <t>モク</t>
    </rPh>
    <rPh sb="5" eb="6">
      <t>コウ</t>
    </rPh>
    <phoneticPr fontId="2"/>
  </si>
  <si>
    <t>-</t>
    <phoneticPr fontId="2"/>
  </si>
  <si>
    <t>-</t>
    <phoneticPr fontId="2"/>
  </si>
  <si>
    <t>-</t>
    <phoneticPr fontId="2"/>
  </si>
  <si>
    <t>那賀ウッド</t>
    <rPh sb="0" eb="2">
      <t>ナカ</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</si>
  <si>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</si>
  <si>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</si>
  <si>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</si>
  <si>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</si>
  <si>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</si>
  <si>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</si>
  <si>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</si>
  <si>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</si>
  <si>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</si>
  <si>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</si>
  <si>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</si>
  <si>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</si>
  <si>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</si>
  <si>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</si>
  <si>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公共施設等総合管理計画に基づいて、今後において老朽化対策に積極的に取り組んでいく。</t>
    <phoneticPr fontId="5"/>
  </si>
  <si>
    <t>実質公債費比率は、近年横ばいとなっているが、今後においても投資的経費を厳選し、地方債発行額を抑制しながら財政の健全化に努める。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</si>
</sst>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238001</c:v>
                </c:pt>
                <c:pt idx="1">
                  <c:v>409389</c:v>
                </c:pt>
                <c:pt idx="2">
                  <c:v>384075</c:v>
                </c:pt>
                <c:pt idx="3">
                  <c:v>310174</c:v>
                </c:pt>
                <c:pt idx="4">
                  <c:v>394296</c:v>
                </c:pt>
              </c:numCache>
            </c:numRef>
          </c:val>
          <c:smooth val="0"/>
        </c:ser>
        <c:dLbls>
          <c:showLegendKey val="0"/>
          <c:showVal val="0"/>
          <c:showCatName val="0"/>
          <c:showSerName val="0"/>
          <c:showPercent val="0"/>
          <c:showBubbleSize val="0"/>
        </c:dLbls>
        <c:marker val="1"/>
        <c:smooth val="0"/>
        <c:axId val="254634392"/>
        <c:axId val="346020984"/>
      </c:lineChart>
      <c:catAx>
        <c:axId val="254634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020984"/>
        <c:crosses val="autoZero"/>
        <c:auto val="1"/>
        <c:lblAlgn val="ctr"/>
        <c:lblOffset val="100"/>
        <c:tickLblSkip val="1"/>
        <c:tickMarkSkip val="1"/>
        <c:noMultiLvlLbl val="0"/>
      </c:catAx>
      <c:valAx>
        <c:axId val="34602098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634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12.62</c:v>
                </c:pt>
                <c:pt idx="1">
                  <c:v>16.21</c:v>
                </c:pt>
                <c:pt idx="2">
                  <c:v>19.670000000000002</c:v>
                </c:pt>
                <c:pt idx="3">
                  <c:v>22.71</c:v>
                </c:pt>
                <c:pt idx="4">
                  <c:v>16.28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50.16</c:v>
                </c:pt>
                <c:pt idx="1">
                  <c:v>59.19</c:v>
                </c:pt>
                <c:pt idx="2">
                  <c:v>62.91</c:v>
                </c:pt>
                <c:pt idx="3">
                  <c:v>67.42</c:v>
                </c:pt>
                <c:pt idx="4">
                  <c:v>65.430000000000007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6022552"/>
        <c:axId val="346019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6.87</c:v>
                </c:pt>
                <c:pt idx="1">
                  <c:v>11.54</c:v>
                </c:pt>
                <c:pt idx="2">
                  <c:v>2.66</c:v>
                </c:pt>
                <c:pt idx="3">
                  <c:v>7.47</c:v>
                </c:pt>
                <c:pt idx="4">
                  <c:v>0.13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6022552"/>
        <c:axId val="346019024"/>
      </c:lineChart>
      <c:catAx>
        <c:axId val="34602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6019024"/>
        <c:crosses val="autoZero"/>
        <c:auto val="1"/>
        <c:lblAlgn val="ctr"/>
        <c:lblOffset val="100"/>
        <c:tickLblSkip val="1"/>
        <c:tickMarkSkip val="1"/>
        <c:noMultiLvlLbl val="0"/>
      </c:catAx>
      <c:valAx>
        <c:axId val="34601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022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1.62</c:v>
                </c:pt>
                <c:pt idx="2">
                  <c:v>#N/A</c:v>
                </c:pt>
                <c:pt idx="3">
                  <c:v>0.86</c:v>
                </c:pt>
                <c:pt idx="4">
                  <c:v>#N/A</c:v>
                </c:pt>
                <c:pt idx="5">
                  <c:v>0.46</c:v>
                </c:pt>
                <c:pt idx="6">
                  <c:v>#N/A</c:v>
                </c:pt>
                <c:pt idx="7">
                  <c:v>1.67</c:v>
                </c:pt>
                <c:pt idx="8">
                  <c:v>#N/A</c:v>
                </c:pt>
                <c:pt idx="9">
                  <c:v>0.16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那賀町簡易水道事業特別会計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2.79</c:v>
                </c:pt>
                <c:pt idx="2">
                  <c:v>#N/A</c:v>
                </c:pt>
                <c:pt idx="3">
                  <c:v>3.17</c:v>
                </c:pt>
                <c:pt idx="4">
                  <c:v>#N/A</c:v>
                </c:pt>
                <c:pt idx="5">
                  <c:v>3.37</c:v>
                </c:pt>
                <c:pt idx="6">
                  <c:v>#N/A</c:v>
                </c:pt>
                <c:pt idx="7">
                  <c:v>3.18</c:v>
                </c:pt>
                <c:pt idx="8">
                  <c:v>#N/A</c:v>
                </c:pt>
                <c:pt idx="9">
                  <c:v>0.14000000000000001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那賀町介護保険事業特別会計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0.45</c:v>
                </c:pt>
                <c:pt idx="2">
                  <c:v>#N/A</c:v>
                </c:pt>
                <c:pt idx="3">
                  <c:v>0.56000000000000005</c:v>
                </c:pt>
                <c:pt idx="4">
                  <c:v>#N/A</c:v>
                </c:pt>
                <c:pt idx="5">
                  <c:v>0.28000000000000003</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那賀町工業用水道事業会計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0.32</c:v>
                </c:pt>
                <c:pt idx="2">
                  <c:v>#N/A</c:v>
                </c:pt>
                <c:pt idx="3">
                  <c:v>0.26</c:v>
                </c:pt>
                <c:pt idx="4">
                  <c:v>#N/A</c:v>
                </c:pt>
                <c:pt idx="5">
                  <c:v>0.32</c:v>
                </c:pt>
                <c:pt idx="6">
                  <c:v>#N/A</c:v>
                </c:pt>
                <c:pt idx="7">
                  <c:v>0.2</c:v>
                </c:pt>
                <c:pt idx="8">
                  <c:v>#N/A</c:v>
                </c:pt>
                <c:pt idx="9">
                  <c:v>0.31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那賀町集落排水事業特別会計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0.86</c:v>
                </c:pt>
                <c:pt idx="2">
                  <c:v>#N/A</c:v>
                </c:pt>
                <c:pt idx="3">
                  <c:v>0.81</c:v>
                </c:pt>
                <c:pt idx="4">
                  <c:v>#N/A</c:v>
                </c:pt>
                <c:pt idx="5">
                  <c:v>0.83</c:v>
                </c:pt>
                <c:pt idx="6">
                  <c:v>#N/A</c:v>
                </c:pt>
                <c:pt idx="7">
                  <c:v>0.78</c:v>
                </c:pt>
                <c:pt idx="8">
                  <c:v>#N/A</c:v>
                </c:pt>
                <c:pt idx="9">
                  <c:v>0.52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那賀町ケーブルテレビ事業特別会計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0.36</c:v>
                </c:pt>
                <c:pt idx="2">
                  <c:v>#N/A</c:v>
                </c:pt>
                <c:pt idx="3">
                  <c:v>0.56999999999999995</c:v>
                </c:pt>
                <c:pt idx="4">
                  <c:v>#N/A</c:v>
                </c:pt>
                <c:pt idx="5">
                  <c:v>0.28999999999999998</c:v>
                </c:pt>
                <c:pt idx="6">
                  <c:v>#N/A</c:v>
                </c:pt>
                <c:pt idx="7">
                  <c:v>0.37</c:v>
                </c:pt>
                <c:pt idx="8">
                  <c:v>#N/A</c:v>
                </c:pt>
                <c:pt idx="9">
                  <c:v>0.83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那賀町立上那賀病院事業会計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4.05</c:v>
                </c:pt>
                <c:pt idx="2">
                  <c:v>#N/A</c:v>
                </c:pt>
                <c:pt idx="3">
                  <c:v>4.32</c:v>
                </c:pt>
                <c:pt idx="4">
                  <c:v>#N/A</c:v>
                </c:pt>
                <c:pt idx="5">
                  <c:v>4.58</c:v>
                </c:pt>
                <c:pt idx="6">
                  <c:v>#N/A</c:v>
                </c:pt>
                <c:pt idx="7">
                  <c:v>5.0999999999999996</c:v>
                </c:pt>
                <c:pt idx="8">
                  <c:v>#N/A</c:v>
                </c:pt>
                <c:pt idx="9">
                  <c:v>5.81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那賀町国民健康保険診療所事業特別会計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7.54</c:v>
                </c:pt>
                <c:pt idx="2">
                  <c:v>#N/A</c:v>
                </c:pt>
                <c:pt idx="3">
                  <c:v>7.68</c:v>
                </c:pt>
                <c:pt idx="4">
                  <c:v>#N/A</c:v>
                </c:pt>
                <c:pt idx="5">
                  <c:v>8.19</c:v>
                </c:pt>
                <c:pt idx="6">
                  <c:v>#N/A</c:v>
                </c:pt>
                <c:pt idx="7">
                  <c:v>7.83</c:v>
                </c:pt>
                <c:pt idx="8">
                  <c:v>#N/A</c:v>
                </c:pt>
                <c:pt idx="9">
                  <c:v>8.18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12.25</c:v>
                </c:pt>
                <c:pt idx="2">
                  <c:v>#N/A</c:v>
                </c:pt>
                <c:pt idx="3">
                  <c:v>15.64</c:v>
                </c:pt>
                <c:pt idx="4">
                  <c:v>#N/A</c:v>
                </c:pt>
                <c:pt idx="5">
                  <c:v>19.37</c:v>
                </c:pt>
                <c:pt idx="6">
                  <c:v>#N/A</c:v>
                </c:pt>
                <c:pt idx="7">
                  <c:v>22.33</c:v>
                </c:pt>
                <c:pt idx="8">
                  <c:v>#N/A</c:v>
                </c:pt>
                <c:pt idx="9">
                  <c:v>15.44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6021376"/>
        <c:axId val="346017456"/>
      </c:barChart>
      <c:catAx>
        <c:axId val="34602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017456"/>
        <c:crosses val="autoZero"/>
        <c:auto val="1"/>
        <c:lblAlgn val="ctr"/>
        <c:lblOffset val="100"/>
        <c:tickLblSkip val="1"/>
        <c:tickMarkSkip val="1"/>
        <c:noMultiLvlLbl val="0"/>
      </c:catAx>
      <c:valAx>
        <c:axId val="34601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02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1591</c:v>
                </c:pt>
                <c:pt idx="5">
                  <c:v>1508</c:v>
                </c:pt>
                <c:pt idx="8">
                  <c:v>1530</c:v>
                </c:pt>
                <c:pt idx="11">
                  <c:v>1567</c:v>
                </c:pt>
                <c:pt idx="14">
                  <c:v>1495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146</c:v>
                </c:pt>
                <c:pt idx="3">
                  <c:v>145</c:v>
                </c:pt>
                <c:pt idx="6">
                  <c:v>130</c:v>
                </c:pt>
                <c:pt idx="9">
                  <c:v>152</c:v>
                </c:pt>
                <c:pt idx="12">
                  <c:v>153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1971</c:v>
                </c:pt>
                <c:pt idx="3">
                  <c:v>1783</c:v>
                </c:pt>
                <c:pt idx="6">
                  <c:v>1750</c:v>
                </c:pt>
                <c:pt idx="9">
                  <c:v>1784</c:v>
                </c:pt>
                <c:pt idx="12">
                  <c:v>1690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6022160"/>
        <c:axId val="346024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539</c:v>
                </c:pt>
                <c:pt idx="2">
                  <c:v>#N/A</c:v>
                </c:pt>
                <c:pt idx="3">
                  <c:v>#N/A</c:v>
                </c:pt>
                <c:pt idx="4">
                  <c:v>425</c:v>
                </c:pt>
                <c:pt idx="5">
                  <c:v>#N/A</c:v>
                </c:pt>
                <c:pt idx="6">
                  <c:v>#N/A</c:v>
                </c:pt>
                <c:pt idx="7">
                  <c:v>350</c:v>
                </c:pt>
                <c:pt idx="8">
                  <c:v>#N/A</c:v>
                </c:pt>
                <c:pt idx="9">
                  <c:v>#N/A</c:v>
                </c:pt>
                <c:pt idx="10">
                  <c:v>369</c:v>
                </c:pt>
                <c:pt idx="11">
                  <c:v>#N/A</c:v>
                </c:pt>
                <c:pt idx="12">
                  <c:v>#N/A</c:v>
                </c:pt>
                <c:pt idx="13">
                  <c:v>348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6022160"/>
        <c:axId val="346024904"/>
      </c:lineChart>
      <c:catAx>
        <c:axId val="34602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024904"/>
        <c:crosses val="autoZero"/>
        <c:auto val="1"/>
        <c:lblAlgn val="ctr"/>
        <c:lblOffset val="100"/>
        <c:tickLblSkip val="1"/>
        <c:tickMarkSkip val="1"/>
        <c:noMultiLvlLbl val="0"/>
      </c:catAx>
      <c:valAx>
        <c:axId val="346024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02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12664</c:v>
                </c:pt>
                <c:pt idx="5">
                  <c:v>12624</c:v>
                </c:pt>
                <c:pt idx="8">
                  <c:v>12535</c:v>
                </c:pt>
                <c:pt idx="11">
                  <c:v>11768</c:v>
                </c:pt>
                <c:pt idx="14">
                  <c:v>11681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372</c:v>
                </c:pt>
                <c:pt idx="5">
                  <c:v>273</c:v>
                </c:pt>
                <c:pt idx="8">
                  <c:v>317</c:v>
                </c:pt>
                <c:pt idx="11">
                  <c:v>267</c:v>
                </c:pt>
                <c:pt idx="14">
                  <c:v>244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9862</c:v>
                </c:pt>
                <c:pt idx="5">
                  <c:v>11850</c:v>
                </c:pt>
                <c:pt idx="8">
                  <c:v>12384</c:v>
                </c:pt>
                <c:pt idx="11">
                  <c:v>12711</c:v>
                </c:pt>
                <c:pt idx="14">
                  <c:v>12156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1434</c:v>
                </c:pt>
                <c:pt idx="3">
                  <c:v>1857</c:v>
                </c:pt>
                <c:pt idx="6">
                  <c:v>1298</c:v>
                </c:pt>
                <c:pt idx="9">
                  <c:v>1425</c:v>
                </c:pt>
                <c:pt idx="12">
                  <c:v>1176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c:v>
                </c:pt>
                <c:pt idx="3">
                  <c:v>15</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1435</c:v>
                </c:pt>
                <c:pt idx="3">
                  <c:v>1337</c:v>
                </c:pt>
                <c:pt idx="6">
                  <c:v>1240</c:v>
                </c:pt>
                <c:pt idx="9">
                  <c:v>1324</c:v>
                </c:pt>
                <c:pt idx="12">
                  <c:v>1352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14656</c:v>
                </c:pt>
                <c:pt idx="3">
                  <c:v>14399</c:v>
                </c:pt>
                <c:pt idx="6">
                  <c:v>14301</c:v>
                </c:pt>
                <c:pt idx="9">
                  <c:v>13998</c:v>
                </c:pt>
                <c:pt idx="12">
                  <c:v>14226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6024512"/>
        <c:axId val="346018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6024512"/>
        <c:axId val="346018240"/>
      </c:lineChart>
      <c:catAx>
        <c:axId val="34602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6018240"/>
        <c:crosses val="autoZero"/>
        <c:auto val="1"/>
        <c:lblAlgn val="ctr"/>
        <c:lblOffset val="100"/>
        <c:tickLblSkip val="1"/>
        <c:tickMarkSkip val="1"/>
        <c:noMultiLvlLbl val="0"/>
      </c:catAx>
      <c:valAx>
        <c:axId val="34601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02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{63AC0273-8830-4CAC-9A48-ADDEDA4F6A18}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{67D592D4-8710-4A59-BA48-E458195627A8}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{0207B777-8744-4AFB-B482-40D109E7F2F6}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{0BBBF94B-4EDA-46CD-92E9-0D27C6512539}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{92D56CE8-69B7-45D3-815F-8339D8880B7E}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{7B8E2270-9A66-4006-88B7-480BDA637BB1}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{E4BE9797-8975-4755-AF2D-2A4CEB5C508D}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{01A04D12-8C14-4778-B14D-3988B850ED5D}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{4C895A1D-CB2F-40A7-B8EE-3D800C34DD22}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{AC7A81BF-5B7F-441C-A4BA-1FD780E27C85}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54217272"/>
        <c:axId val="354221584"/>
      </c:scatterChart>
      <c:valAx>
        <c:axId val="354217272"/>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221584"/>
        <c:crosses val="autoZero"/>
        <c:crossBetween val="midCat"/>
      </c:valAx>
      <c:valAx>
        <c:axId val="3542215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217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{8E0A8D1C-E034-485E-816D-638AC8B715C3}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{F69A97E6-F07F-48C2-BDB1-1A49704B9242}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{17AB3A1F-647D-43F2-B8DA-0263D9B64EFD}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{5D7DDF35-D335-4A45-8EED-7D218FF8F7A0}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{5041ABB7-D01F-4C27-AD81-A437413ECF7C}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9.3000000000000007</c:v>
                </c:pt>
                <c:pt idx="2">
                  <c:v>7.4</c:v>
                </c:pt>
                <c:pt idx="3">
                  <c:v>6.6</c:v>
                </c:pt>
                <c:pt idx="4">
                  <c:v>6.6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{2CF9443F-4CDB-4380-AB11-02C84110E88B}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{EDB101A5-A939-407E-A8EB-2BDE97835639}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{4FD821B6-E74B-426A-AD4E-C0686346BA80}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{5C7C5D9D-A342-47F8-BBE6-8EC8525C5398}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{AA140AE1-771F-4FB6-B450-FF9A904E6A13}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4221192"/>
        <c:axId val="354222760"/>
      </c:scatterChart>
      <c:valAx>
        <c:axId val="354221192"/>
        <c:scaling>
          <c:orientation val="minMax"/>
          <c:max val="11.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222760"/>
        <c:crosses val="autoZero"/>
        <c:crossBetween val="midCat"/>
      </c:valAx>
      <c:valAx>
        <c:axId val="354222760"/>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221192"/>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償還はピークを越え、多少の減少傾向は見られるが、依然高い値である。公債費負担適正化計画に基づき、繰上償還を行うなど後年度の負担を軽減し、普通建設事業を厳選し地方債発行額を、臨時財政対策債を除いて１０億円以下に抑制するなど、起債に大きく頼ることの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等の積み立てによる充当可能基金の増額等となっている。しかし、多額の地方債残高があり、自主財源が乏しい団体であるため、今後においても投資的経費を厳選し、地方債発行額を抑制しながら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8,860
8,844
694.98
14,862,028
12,489,188
1,056,132
6,487,844
14,226,405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等総合管理計画においての目標を達成すべく老朽化した施設の集約化や複合化及び除却について進めていき、新たな施設の建設については厳選のうえ精査し、ランニングコスト等の歳出の減少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8" name="直線コネクタ 67"/>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9"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0" name="直線コネクタ 69"/>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1"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2" name="直線コネクタ 71"/>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73"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4" name="フローチャート : 判断 73"/>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44196</xdr:rowOff>
    </xdr:from>
    <xdr:to>
      <xdr:col>3</xdr:col>
      <xdr:colOff>511175</xdr:colOff>
      <xdr:row>30</xdr:row>
      <xdr:rowOff>145796</xdr:rowOff>
    </xdr:to>
    <xdr:sp macro="" textlink="">
      <xdr:nvSpPr>
        <xdr:cNvPr id="75" name="フローチャート : 判断 74"/>
        <xdr:cNvSpPr/>
      </xdr:nvSpPr>
      <xdr:spPr>
        <a:xfrm>
          <a:off x="40005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116332</xdr:rowOff>
    </xdr:from>
    <xdr:to>
      <xdr:col>3</xdr:col>
      <xdr:colOff>511175</xdr:colOff>
      <xdr:row>30</xdr:row>
      <xdr:rowOff>46482</xdr:rowOff>
    </xdr:to>
    <xdr:sp macro="" textlink="">
      <xdr:nvSpPr>
        <xdr:cNvPr id="81" name="円/楕円 80"/>
        <xdr:cNvSpPr/>
      </xdr:nvSpPr>
      <xdr:spPr>
        <a:xfrm>
          <a:off x="4000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136923</xdr:rowOff>
    </xdr:from>
    <xdr:ext cx="405111" cy="259045"/>
    <xdr:sp macro="" textlink="">
      <xdr:nvSpPr>
        <xdr:cNvPr id="82" name="n_1aveValue有形固定資産減価償却率"/>
        <xdr:cNvSpPr txBox="1"/>
      </xdr:nvSpPr>
      <xdr:spPr>
        <a:xfrm>
          <a:off x="3836043" y="606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63009</xdr:rowOff>
    </xdr:from>
    <xdr:ext cx="405111" cy="259045"/>
    <xdr:sp macro="" textlink="">
      <xdr:nvSpPr>
        <xdr:cNvPr id="83" name="n_1mainValue有形固定資産減価償却率"/>
        <xdr:cNvSpPr txBox="1"/>
      </xdr:nvSpPr>
      <xdr:spPr>
        <a:xfrm>
          <a:off x="3836043" y="564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8,860
8,844
694.98
14,862,028
12,489,188
1,056,132
6,487,844
14,226,405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66222</xdr:rowOff>
    </xdr:from>
    <xdr:to>
      <xdr:col>5</xdr:col>
      <xdr:colOff>409575</xdr:colOff>
      <xdr:row>35</xdr:row>
      <xdr:rowOff>167822</xdr:rowOff>
    </xdr:to>
    <xdr:sp macro="" textlink="">
      <xdr:nvSpPr>
        <xdr:cNvPr id="66" name="フローチャート : 判断 65"/>
        <xdr:cNvSpPr/>
      </xdr:nvSpPr>
      <xdr:spPr>
        <a:xfrm>
          <a:off x="3746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36830</xdr:rowOff>
    </xdr:from>
    <xdr:to>
      <xdr:col>5</xdr:col>
      <xdr:colOff>409575</xdr:colOff>
      <xdr:row>35</xdr:row>
      <xdr:rowOff>138430</xdr:rowOff>
    </xdr:to>
    <xdr:sp macro="" textlink="">
      <xdr:nvSpPr>
        <xdr:cNvPr id="72" name="円/楕円 71"/>
        <xdr:cNvSpPr/>
      </xdr:nvSpPr>
      <xdr:spPr>
        <a:xfrm>
          <a:off x="3746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158949</xdr:rowOff>
    </xdr:from>
    <xdr:ext cx="405111" cy="259045"/>
    <xdr:sp macro="" textlink="">
      <xdr:nvSpPr>
        <xdr:cNvPr id="73" name="n_1aveValue【道路】&#10;有形固定資産減価償却率"/>
        <xdr:cNvSpPr txBox="1"/>
      </xdr:nvSpPr>
      <xdr:spPr>
        <a:xfrm>
          <a:off x="3582043" y="615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154957</xdr:rowOff>
    </xdr:from>
    <xdr:ext cx="405111" cy="259045"/>
    <xdr:sp macro="" textlink="">
      <xdr:nvSpPr>
        <xdr:cNvPr id="74" name="n_1mainValue【道路】&#10;有形固定資産減価償却率"/>
        <xdr:cNvSpPr txBox="1"/>
      </xdr:nvSpPr>
      <xdr:spPr>
        <a:xfrm>
          <a:off x="3582043"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141529</xdr:rowOff>
    </xdr:from>
    <xdr:to>
      <xdr:col>14</xdr:col>
      <xdr:colOff>79375</xdr:colOff>
      <xdr:row>36</xdr:row>
      <xdr:rowOff>71679</xdr:rowOff>
    </xdr:to>
    <xdr:sp macro="" textlink="">
      <xdr:nvSpPr>
        <xdr:cNvPr id="105" name="フローチャート : 判断 104"/>
        <xdr:cNvSpPr/>
      </xdr:nvSpPr>
      <xdr:spPr>
        <a:xfrm>
          <a:off x="9588500" y="61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170047</xdr:rowOff>
    </xdr:from>
    <xdr:to>
      <xdr:col>14</xdr:col>
      <xdr:colOff>79375</xdr:colOff>
      <xdr:row>36</xdr:row>
      <xdr:rowOff>100197</xdr:rowOff>
    </xdr:to>
    <xdr:sp macro="" textlink="">
      <xdr:nvSpPr>
        <xdr:cNvPr id="111" name="円/楕円 110"/>
        <xdr:cNvSpPr/>
      </xdr:nvSpPr>
      <xdr:spPr>
        <a:xfrm>
          <a:off x="9588500" y="61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34</xdr:row>
      <xdr:rowOff>88206</xdr:rowOff>
    </xdr:from>
    <xdr:ext cx="534377" cy="259045"/>
    <xdr:sp macro="" textlink="">
      <xdr:nvSpPr>
        <xdr:cNvPr id="112" name="n_1aveValue【道路】&#10;一人当たり延長"/>
        <xdr:cNvSpPr txBox="1"/>
      </xdr:nvSpPr>
      <xdr:spPr>
        <a:xfrm>
          <a:off x="9359410" y="59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91324</xdr:rowOff>
    </xdr:from>
    <xdr:ext cx="534377" cy="259045"/>
    <xdr:sp macro="" textlink="">
      <xdr:nvSpPr>
        <xdr:cNvPr id="113" name="n_1mainValue【道路】&#10;一人当たり延長"/>
        <xdr:cNvSpPr txBox="1"/>
      </xdr:nvSpPr>
      <xdr:spPr>
        <a:xfrm>
          <a:off x="9359410" y="62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0" name="直線コネクタ 139"/>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1"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2" name="直線コネクタ 141"/>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5"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6" name="フローチャート : 判断 145"/>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112485</xdr:rowOff>
    </xdr:from>
    <xdr:to>
      <xdr:col>5</xdr:col>
      <xdr:colOff>409575</xdr:colOff>
      <xdr:row>61</xdr:row>
      <xdr:rowOff>42635</xdr:rowOff>
    </xdr:to>
    <xdr:sp macro="" textlink="">
      <xdr:nvSpPr>
        <xdr:cNvPr id="147" name="フローチャート : 判断 146"/>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63500</xdr:rowOff>
    </xdr:from>
    <xdr:to>
      <xdr:col>5</xdr:col>
      <xdr:colOff>409575</xdr:colOff>
      <xdr:row>58</xdr:row>
      <xdr:rowOff>165100</xdr:rowOff>
    </xdr:to>
    <xdr:sp macro="" textlink="">
      <xdr:nvSpPr>
        <xdr:cNvPr id="153" name="円/楕円 152"/>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33762</xdr:rowOff>
    </xdr:from>
    <xdr:ext cx="405111" cy="259045"/>
    <xdr:sp macro="" textlink="">
      <xdr:nvSpPr>
        <xdr:cNvPr id="154" name="n_1aveValue【橋りょう・トンネル】&#10;有形固定資産減価償却率"/>
        <xdr:cNvSpPr txBox="1"/>
      </xdr:nvSpPr>
      <xdr:spPr>
        <a:xfrm>
          <a:off x="3582043"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10177</xdr:rowOff>
    </xdr:from>
    <xdr:ext cx="405111" cy="259045"/>
    <xdr:sp macro="" textlink="">
      <xdr:nvSpPr>
        <xdr:cNvPr id="155" name="n_1mainValue【橋りょう・トンネル】&#10;有形固定資産減価償却率"/>
        <xdr:cNvSpPr txBox="1"/>
      </xdr:nvSpPr>
      <xdr:spPr>
        <a:xfrm>
          <a:off x="3582043"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9" name="直線コネクタ 178"/>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0"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1" name="直線コネクタ 180"/>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2"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3" name="直線コネクタ 182"/>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4"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5" name="フローチャート : 判断 184"/>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167109</xdr:rowOff>
    </xdr:from>
    <xdr:to>
      <xdr:col>14</xdr:col>
      <xdr:colOff>79375</xdr:colOff>
      <xdr:row>59</xdr:row>
      <xdr:rowOff>97259</xdr:rowOff>
    </xdr:to>
    <xdr:sp macro="" textlink="">
      <xdr:nvSpPr>
        <xdr:cNvPr id="186" name="フローチャート : 判断 185"/>
        <xdr:cNvSpPr/>
      </xdr:nvSpPr>
      <xdr:spPr>
        <a:xfrm>
          <a:off x="9588500" y="1011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2070</xdr:rowOff>
    </xdr:from>
    <xdr:to>
      <xdr:col>14</xdr:col>
      <xdr:colOff>79375</xdr:colOff>
      <xdr:row>56</xdr:row>
      <xdr:rowOff>103670</xdr:rowOff>
    </xdr:to>
    <xdr:sp macro="" textlink="">
      <xdr:nvSpPr>
        <xdr:cNvPr id="192" name="円/楕円 191"/>
        <xdr:cNvSpPr/>
      </xdr:nvSpPr>
      <xdr:spPr>
        <a:xfrm>
          <a:off x="9588500" y="96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88386</xdr:rowOff>
    </xdr:from>
    <xdr:ext cx="599010" cy="259045"/>
    <xdr:sp macro="" textlink="">
      <xdr:nvSpPr>
        <xdr:cNvPr id="193" name="n_1aveValue【橋りょう・トンネル】&#10;一人当たり有形固定資産（償却資産）額"/>
        <xdr:cNvSpPr txBox="1"/>
      </xdr:nvSpPr>
      <xdr:spPr>
        <a:xfrm>
          <a:off x="9327094" y="1020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120197</xdr:rowOff>
    </xdr:from>
    <xdr:ext cx="690189" cy="259045"/>
    <xdr:sp macro="" textlink="">
      <xdr:nvSpPr>
        <xdr:cNvPr id="194" name="n_1mainValue【橋りょう・トンネル】&#10;一人当たり有形固定資産（償却資産）額"/>
        <xdr:cNvSpPr txBox="1"/>
      </xdr:nvSpPr>
      <xdr:spPr>
        <a:xfrm>
          <a:off x="9281504" y="93784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1,098,370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9" name="直線コネクタ 218"/>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20"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21" name="直線コネクタ 220"/>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3" name="直線コネクタ 22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4"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5" name="フローチャート : 判断 224"/>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149225</xdr:rowOff>
    </xdr:from>
    <xdr:to>
      <xdr:col>5</xdr:col>
      <xdr:colOff>409575</xdr:colOff>
      <xdr:row>82</xdr:row>
      <xdr:rowOff>79375</xdr:rowOff>
    </xdr:to>
    <xdr:sp macro="" textlink="">
      <xdr:nvSpPr>
        <xdr:cNvPr id="226" name="フローチャート : 判断 22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82550</xdr:rowOff>
    </xdr:from>
    <xdr:to>
      <xdr:col>5</xdr:col>
      <xdr:colOff>409575</xdr:colOff>
      <xdr:row>82</xdr:row>
      <xdr:rowOff>12700</xdr:rowOff>
    </xdr:to>
    <xdr:sp macro="" textlink="">
      <xdr:nvSpPr>
        <xdr:cNvPr id="232" name="円/楕円 231"/>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70502</xdr:rowOff>
    </xdr:from>
    <xdr:ext cx="405111" cy="259045"/>
    <xdr:sp macro="" textlink="">
      <xdr:nvSpPr>
        <xdr:cNvPr id="233" name="n_1aveValue【公営住宅】&#10;有形固定資産減価償却率"/>
        <xdr:cNvSpPr txBox="1"/>
      </xdr:nvSpPr>
      <xdr:spPr>
        <a:xfrm>
          <a:off x="3582043"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29227</xdr:rowOff>
    </xdr:from>
    <xdr:ext cx="405111" cy="259045"/>
    <xdr:sp macro="" textlink="">
      <xdr:nvSpPr>
        <xdr:cNvPr id="234" name="n_1mainValue【公営住宅】&#10;有形固定資産減価償却率"/>
        <xdr:cNvSpPr txBox="1"/>
      </xdr:nvSpPr>
      <xdr:spPr>
        <a:xfrm>
          <a:off x="3582043"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8" name="直線コネクタ 257"/>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9"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60" name="直線コネクタ 259"/>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61"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62" name="直線コネクタ 261"/>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63"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4" name="フローチャート : 判断 263"/>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98933</xdr:rowOff>
    </xdr:from>
    <xdr:to>
      <xdr:col>14</xdr:col>
      <xdr:colOff>79375</xdr:colOff>
      <xdr:row>81</xdr:row>
      <xdr:rowOff>29083</xdr:rowOff>
    </xdr:to>
    <xdr:sp macro="" textlink="">
      <xdr:nvSpPr>
        <xdr:cNvPr id="265" name="フローチャート : 判断 264"/>
        <xdr:cNvSpPr/>
      </xdr:nvSpPr>
      <xdr:spPr>
        <a:xfrm>
          <a:off x="9588500" y="138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66167</xdr:rowOff>
    </xdr:from>
    <xdr:to>
      <xdr:col>14</xdr:col>
      <xdr:colOff>79375</xdr:colOff>
      <xdr:row>80</xdr:row>
      <xdr:rowOff>167767</xdr:rowOff>
    </xdr:to>
    <xdr:sp macro="" textlink="">
      <xdr:nvSpPr>
        <xdr:cNvPr id="271" name="円/楕円 270"/>
        <xdr:cNvSpPr/>
      </xdr:nvSpPr>
      <xdr:spPr>
        <a:xfrm>
          <a:off x="9588500" y="137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20210</xdr:rowOff>
    </xdr:from>
    <xdr:ext cx="469744" cy="259045"/>
    <xdr:sp macro="" textlink="">
      <xdr:nvSpPr>
        <xdr:cNvPr id="272" name="n_1aveValue【公営住宅】&#10;一人当たり面積"/>
        <xdr:cNvSpPr txBox="1"/>
      </xdr:nvSpPr>
      <xdr:spPr>
        <a:xfrm>
          <a:off x="9391727" y="1390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12844</xdr:rowOff>
    </xdr:from>
    <xdr:ext cx="469744" cy="259045"/>
    <xdr:sp macro="" textlink="">
      <xdr:nvSpPr>
        <xdr:cNvPr id="273" name="n_1mainValue【公営住宅】&#10;一人当たり面積"/>
        <xdr:cNvSpPr txBox="1"/>
      </xdr:nvSpPr>
      <xdr:spPr>
        <a:xfrm>
          <a:off x="9391727" y="135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0" name="直線コネクタ 2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1" name="テキスト ボックス 3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2" name="直線コネクタ 3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3" name="テキスト ボックス 3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4" name="直線コネクタ 3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5" name="テキスト ボックス 3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6" name="直線コネクタ 3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7" name="テキスト ボックス 3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8" name="直線コネクタ 3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9" name="テキスト ボックス 3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0" name="直線コネクタ 3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1" name="テキスト ボックス 3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15" name="直線コネクタ 314"/>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16"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17" name="直線コネクタ 316"/>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18"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19" name="直線コネクタ 3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20"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21" name="フローチャート : 判断 320"/>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146231</xdr:rowOff>
    </xdr:from>
    <xdr:to>
      <xdr:col>22</xdr:col>
      <xdr:colOff>415925</xdr:colOff>
      <xdr:row>38</xdr:row>
      <xdr:rowOff>76381</xdr:rowOff>
    </xdr:to>
    <xdr:sp macro="" textlink="">
      <xdr:nvSpPr>
        <xdr:cNvPr id="322" name="フローチャート : 判断 321"/>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102144</xdr:rowOff>
    </xdr:from>
    <xdr:to>
      <xdr:col>22</xdr:col>
      <xdr:colOff>415925</xdr:colOff>
      <xdr:row>38</xdr:row>
      <xdr:rowOff>32294</xdr:rowOff>
    </xdr:to>
    <xdr:sp macro="" textlink="">
      <xdr:nvSpPr>
        <xdr:cNvPr id="328" name="円/楕円 327"/>
        <xdr:cNvSpPr/>
      </xdr:nvSpPr>
      <xdr:spPr>
        <a:xfrm>
          <a:off x="15430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67508</xdr:rowOff>
    </xdr:from>
    <xdr:ext cx="405111" cy="259045"/>
    <xdr:sp macro="" textlink="">
      <xdr:nvSpPr>
        <xdr:cNvPr id="329" name="n_1aveValue【認定こども園・幼稚園・保育所】&#10;有形固定資産減価償却率"/>
        <xdr:cNvSpPr txBox="1"/>
      </xdr:nvSpPr>
      <xdr:spPr>
        <a:xfrm>
          <a:off x="15266043"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48821</xdr:rowOff>
    </xdr:from>
    <xdr:ext cx="405111" cy="259045"/>
    <xdr:sp macro="" textlink="">
      <xdr:nvSpPr>
        <xdr:cNvPr id="330" name="n_1mainValue【認定こども園・幼稚園・保育所】&#10;有形固定資産減価償却率"/>
        <xdr:cNvSpPr txBox="1"/>
      </xdr:nvSpPr>
      <xdr:spPr>
        <a:xfrm>
          <a:off x="15266043"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1" name="直線コネクタ 3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2" name="テキスト ボックス 3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3" name="直線コネクタ 3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4" name="テキスト ボックス 3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5" name="直線コネクタ 3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6" name="テキスト ボックス 3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7" name="直線コネクタ 3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8" name="テキスト ボックス 3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9" name="直線コネクタ 3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0" name="テキスト ボックス 3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1" name="直線コネクタ 3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2" name="テキスト ボックス 3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4" name="テキスト ボックス 3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79466</xdr:rowOff>
    </xdr:from>
    <xdr:to>
      <xdr:col>32</xdr:col>
      <xdr:colOff>186689</xdr:colOff>
      <xdr:row>41</xdr:row>
      <xdr:rowOff>25581</xdr:rowOff>
    </xdr:to>
    <xdr:cxnSp macro="">
      <xdr:nvCxnSpPr>
        <xdr:cNvPr id="356" name="直線コネクタ 355"/>
        <xdr:cNvCxnSpPr/>
      </xdr:nvCxnSpPr>
      <xdr:spPr>
        <a:xfrm flipV="1">
          <a:off x="22160864" y="5908766"/>
          <a:ext cx="0" cy="1146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29408</xdr:rowOff>
    </xdr:from>
    <xdr:ext cx="469744" cy="259045"/>
    <xdr:sp macro="" textlink="">
      <xdr:nvSpPr>
        <xdr:cNvPr id="357" name="【認定こども園・幼稚園・保育所】&#10;一人当たり面積最小値テキスト"/>
        <xdr:cNvSpPr txBox="1"/>
      </xdr:nvSpPr>
      <xdr:spPr>
        <a:xfrm>
          <a:off x="22250400" y="705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41</xdr:row>
      <xdr:rowOff>25581</xdr:rowOff>
    </xdr:from>
    <xdr:to>
      <xdr:col>32</xdr:col>
      <xdr:colOff>276225</xdr:colOff>
      <xdr:row>41</xdr:row>
      <xdr:rowOff>25581</xdr:rowOff>
    </xdr:to>
    <xdr:cxnSp macro="">
      <xdr:nvCxnSpPr>
        <xdr:cNvPr id="358" name="直線コネクタ 357"/>
        <xdr:cNvCxnSpPr/>
      </xdr:nvCxnSpPr>
      <xdr:spPr>
        <a:xfrm>
          <a:off x="22072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26143</xdr:rowOff>
    </xdr:from>
    <xdr:ext cx="469744" cy="259045"/>
    <xdr:sp macro="" textlink="">
      <xdr:nvSpPr>
        <xdr:cNvPr id="359" name="【認定こども園・幼稚園・保育所】&#10;一人当たり面積最大値テキスト"/>
        <xdr:cNvSpPr txBox="1"/>
      </xdr:nvSpPr>
      <xdr:spPr>
        <a:xfrm>
          <a:off x="22250400" y="568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34</xdr:row>
      <xdr:rowOff>79466</xdr:rowOff>
    </xdr:from>
    <xdr:to>
      <xdr:col>32</xdr:col>
      <xdr:colOff>276225</xdr:colOff>
      <xdr:row>34</xdr:row>
      <xdr:rowOff>79466</xdr:rowOff>
    </xdr:to>
    <xdr:cxnSp macro="">
      <xdr:nvCxnSpPr>
        <xdr:cNvPr id="360" name="直線コネクタ 359"/>
        <xdr:cNvCxnSpPr/>
      </xdr:nvCxnSpPr>
      <xdr:spPr>
        <a:xfrm>
          <a:off x="22072600" y="5908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127924</xdr:rowOff>
    </xdr:from>
    <xdr:ext cx="469744" cy="259045"/>
    <xdr:sp macro="" textlink="">
      <xdr:nvSpPr>
        <xdr:cNvPr id="361" name="【認定こども園・幼稚園・保育所】&#10;一人当たり面積平均値テキスト"/>
        <xdr:cNvSpPr txBox="1"/>
      </xdr:nvSpPr>
      <xdr:spPr>
        <a:xfrm>
          <a:off x="22250400" y="6300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149497</xdr:rowOff>
    </xdr:from>
    <xdr:to>
      <xdr:col>32</xdr:col>
      <xdr:colOff>238125</xdr:colOff>
      <xdr:row>37</xdr:row>
      <xdr:rowOff>79647</xdr:rowOff>
    </xdr:to>
    <xdr:sp macro="" textlink="">
      <xdr:nvSpPr>
        <xdr:cNvPr id="362" name="フローチャート : 判断 361"/>
        <xdr:cNvSpPr/>
      </xdr:nvSpPr>
      <xdr:spPr>
        <a:xfrm>
          <a:off x="22110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3" name="フローチャート : 判断 362"/>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69487</xdr:rowOff>
    </xdr:from>
    <xdr:to>
      <xdr:col>31</xdr:col>
      <xdr:colOff>85725</xdr:colOff>
      <xdr:row>33</xdr:row>
      <xdr:rowOff>171087</xdr:rowOff>
    </xdr:to>
    <xdr:sp macro="" textlink="">
      <xdr:nvSpPr>
        <xdr:cNvPr id="369" name="円/楕円 368"/>
        <xdr:cNvSpPr/>
      </xdr:nvSpPr>
      <xdr:spPr>
        <a:xfrm>
          <a:off x="212725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370"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16164</xdr:rowOff>
    </xdr:from>
    <xdr:ext cx="469744" cy="259045"/>
    <xdr:sp macro="" textlink="">
      <xdr:nvSpPr>
        <xdr:cNvPr id="371" name="n_1mainValue【認定こども園・幼稚園・保育所】&#10;一人当たり面積"/>
        <xdr:cNvSpPr txBox="1"/>
      </xdr:nvSpPr>
      <xdr:spPr>
        <a:xfrm>
          <a:off x="21075727" y="550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2" name="テキスト ボックス 3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3" name="直線コネクタ 38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4" name="テキスト ボックス 38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5" name="直線コネクタ 38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6" name="テキスト ボックス 38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7" name="直線コネクタ 38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8" name="テキスト ボックス 38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9" name="直線コネクタ 38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0" name="テキスト ボックス 38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94" name="直線コネクタ 393"/>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95"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96" name="直線コネクタ 395"/>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97"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98" name="直線コネクタ 397"/>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99"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00" name="フローチャート : 判断 399"/>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157226</xdr:rowOff>
    </xdr:from>
    <xdr:to>
      <xdr:col>22</xdr:col>
      <xdr:colOff>415925</xdr:colOff>
      <xdr:row>59</xdr:row>
      <xdr:rowOff>87376</xdr:rowOff>
    </xdr:to>
    <xdr:sp macro="" textlink="">
      <xdr:nvSpPr>
        <xdr:cNvPr id="401" name="フローチャート : 判断 400"/>
        <xdr:cNvSpPr/>
      </xdr:nvSpPr>
      <xdr:spPr>
        <a:xfrm>
          <a:off x="15430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109220</xdr:rowOff>
    </xdr:from>
    <xdr:to>
      <xdr:col>22</xdr:col>
      <xdr:colOff>415925</xdr:colOff>
      <xdr:row>58</xdr:row>
      <xdr:rowOff>39370</xdr:rowOff>
    </xdr:to>
    <xdr:sp macro="" textlink="">
      <xdr:nvSpPr>
        <xdr:cNvPr id="407" name="円/楕円 406"/>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78503</xdr:rowOff>
    </xdr:from>
    <xdr:ext cx="405111" cy="259045"/>
    <xdr:sp macro="" textlink="">
      <xdr:nvSpPr>
        <xdr:cNvPr id="408" name="n_1aveValue【学校施設】&#10;有形固定資産減価償却率"/>
        <xdr:cNvSpPr txBox="1"/>
      </xdr:nvSpPr>
      <xdr:spPr>
        <a:xfrm>
          <a:off x="15266043"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55897</xdr:rowOff>
    </xdr:from>
    <xdr:ext cx="405111" cy="259045"/>
    <xdr:sp macro="" textlink="">
      <xdr:nvSpPr>
        <xdr:cNvPr id="409" name="n_1mainValue【学校施設】&#10;有形固定資産減価償却率"/>
        <xdr:cNvSpPr txBox="1"/>
      </xdr:nvSpPr>
      <xdr:spPr>
        <a:xfrm>
          <a:off x="15266043"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21" name="直線コネクタ 42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22" name="テキスト ボックス 42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3" name="直線コネクタ 4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4" name="テキスト ボックス 4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25" name="直線コネクタ 42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26" name="テキスト ボックス 42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113157</xdr:rowOff>
    </xdr:from>
    <xdr:to>
      <xdr:col>32</xdr:col>
      <xdr:colOff>186689</xdr:colOff>
      <xdr:row>62</xdr:row>
      <xdr:rowOff>166878</xdr:rowOff>
    </xdr:to>
    <xdr:cxnSp macro="">
      <xdr:nvCxnSpPr>
        <xdr:cNvPr id="430" name="直線コネクタ 429"/>
        <xdr:cNvCxnSpPr/>
      </xdr:nvCxnSpPr>
      <xdr:spPr>
        <a:xfrm flipV="1">
          <a:off x="22160864" y="9714357"/>
          <a:ext cx="0" cy="108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170705</xdr:rowOff>
    </xdr:from>
    <xdr:ext cx="469744" cy="259045"/>
    <xdr:sp macro="" textlink="">
      <xdr:nvSpPr>
        <xdr:cNvPr id="431" name="【学校施設】&#10;一人当たり面積最小値テキスト"/>
        <xdr:cNvSpPr txBox="1"/>
      </xdr:nvSpPr>
      <xdr:spPr>
        <a:xfrm>
          <a:off x="22250400"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62</xdr:row>
      <xdr:rowOff>166878</xdr:rowOff>
    </xdr:from>
    <xdr:to>
      <xdr:col>32</xdr:col>
      <xdr:colOff>276225</xdr:colOff>
      <xdr:row>62</xdr:row>
      <xdr:rowOff>166878</xdr:rowOff>
    </xdr:to>
    <xdr:cxnSp macro="">
      <xdr:nvCxnSpPr>
        <xdr:cNvPr id="432" name="直線コネクタ 431"/>
        <xdr:cNvCxnSpPr/>
      </xdr:nvCxnSpPr>
      <xdr:spPr>
        <a:xfrm>
          <a:off x="22072600" y="1079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59834</xdr:rowOff>
    </xdr:from>
    <xdr:ext cx="469744" cy="259045"/>
    <xdr:sp macro="" textlink="">
      <xdr:nvSpPr>
        <xdr:cNvPr id="433" name="【学校施設】&#10;一人当たり面積最大値テキスト"/>
        <xdr:cNvSpPr txBox="1"/>
      </xdr:nvSpPr>
      <xdr:spPr>
        <a:xfrm>
          <a:off x="22250400" y="9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56</xdr:row>
      <xdr:rowOff>113157</xdr:rowOff>
    </xdr:from>
    <xdr:to>
      <xdr:col>32</xdr:col>
      <xdr:colOff>276225</xdr:colOff>
      <xdr:row>56</xdr:row>
      <xdr:rowOff>113157</xdr:rowOff>
    </xdr:to>
    <xdr:cxnSp macro="">
      <xdr:nvCxnSpPr>
        <xdr:cNvPr id="434" name="直線コネクタ 433"/>
        <xdr:cNvCxnSpPr/>
      </xdr:nvCxnSpPr>
      <xdr:spPr>
        <a:xfrm>
          <a:off x="22072600" y="971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155656</xdr:rowOff>
    </xdr:from>
    <xdr:ext cx="469744" cy="259045"/>
    <xdr:sp macro="" textlink="">
      <xdr:nvSpPr>
        <xdr:cNvPr id="435" name="【学校施設】&#10;一人当たり面積平均値テキスト"/>
        <xdr:cNvSpPr txBox="1"/>
      </xdr:nvSpPr>
      <xdr:spPr>
        <a:xfrm>
          <a:off x="22250400" y="10099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5779</xdr:rowOff>
    </xdr:from>
    <xdr:to>
      <xdr:col>32</xdr:col>
      <xdr:colOff>238125</xdr:colOff>
      <xdr:row>59</xdr:row>
      <xdr:rowOff>107379</xdr:rowOff>
    </xdr:to>
    <xdr:sp macro="" textlink="">
      <xdr:nvSpPr>
        <xdr:cNvPr id="436" name="フローチャート : 判断 435"/>
        <xdr:cNvSpPr/>
      </xdr:nvSpPr>
      <xdr:spPr>
        <a:xfrm>
          <a:off x="22110700" y="1012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156655</xdr:rowOff>
    </xdr:from>
    <xdr:to>
      <xdr:col>31</xdr:col>
      <xdr:colOff>85725</xdr:colOff>
      <xdr:row>56</xdr:row>
      <xdr:rowOff>86805</xdr:rowOff>
    </xdr:to>
    <xdr:sp macro="" textlink="">
      <xdr:nvSpPr>
        <xdr:cNvPr id="437" name="フローチャート : 判断 436"/>
        <xdr:cNvSpPr/>
      </xdr:nvSpPr>
      <xdr:spPr>
        <a:xfrm>
          <a:off x="21272500" y="958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62357</xdr:rowOff>
    </xdr:from>
    <xdr:to>
      <xdr:col>31</xdr:col>
      <xdr:colOff>85725</xdr:colOff>
      <xdr:row>56</xdr:row>
      <xdr:rowOff>163957</xdr:rowOff>
    </xdr:to>
    <xdr:sp macro="" textlink="">
      <xdr:nvSpPr>
        <xdr:cNvPr id="443" name="円/楕円 442"/>
        <xdr:cNvSpPr/>
      </xdr:nvSpPr>
      <xdr:spPr>
        <a:xfrm>
          <a:off x="21272500" y="96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103332</xdr:rowOff>
    </xdr:from>
    <xdr:ext cx="469744" cy="259045"/>
    <xdr:sp macro="" textlink="">
      <xdr:nvSpPr>
        <xdr:cNvPr id="444" name="n_1aveValue【学校施設】&#10;一人当たり面積"/>
        <xdr:cNvSpPr txBox="1"/>
      </xdr:nvSpPr>
      <xdr:spPr>
        <a:xfrm>
          <a:off x="21075727" y="936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155084</xdr:rowOff>
    </xdr:from>
    <xdr:ext cx="469744" cy="259045"/>
    <xdr:sp macro="" textlink="">
      <xdr:nvSpPr>
        <xdr:cNvPr id="445" name="n_1mainValue【学校施設】&#10;一人当たり面積"/>
        <xdr:cNvSpPr txBox="1"/>
      </xdr:nvSpPr>
      <xdr:spPr>
        <a:xfrm>
          <a:off x="21075727" y="975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5" name="正方形/長方形 4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6" name="正方形/長方形 4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7" name="正方形/長方形 4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8" name="正方形/長方形 4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9" name="正方形/長方形 4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0" name="正方形/長方形 4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1" name="正方形/長方形 46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2" name="テキスト ボックス 4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3" name="直線コネクタ 4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4" name="テキスト ボックス 47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5" name="直線コネクタ 4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6" name="テキスト ボックス 4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7" name="直線コネクタ 4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8" name="テキスト ボックス 4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9" name="直線コネクタ 4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0" name="テキスト ボックス 4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1" name="直線コネクタ 4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2" name="テキスト ボックス 4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3" name="直線コネクタ 4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4" name="テキスト ボックス 4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5" name="直線コネクタ 4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6" name="テキスト ボックス 4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488" name="直線コネクタ 487"/>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489"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490" name="直線コネクタ 489"/>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91"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92" name="直線コネクタ 49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493"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494" name="フローチャート : 判断 493"/>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18869</xdr:rowOff>
    </xdr:from>
    <xdr:to>
      <xdr:col>22</xdr:col>
      <xdr:colOff>415925</xdr:colOff>
      <xdr:row>106</xdr:row>
      <xdr:rowOff>120469</xdr:rowOff>
    </xdr:to>
    <xdr:sp macro="" textlink="">
      <xdr:nvSpPr>
        <xdr:cNvPr id="495" name="フローチャート : 判断 494"/>
        <xdr:cNvSpPr/>
      </xdr:nvSpPr>
      <xdr:spPr>
        <a:xfrm>
          <a:off x="1543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6" name="テキスト ボックス 4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7" name="テキスト ボックス 4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8" name="テキスト ボックス 4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9" name="テキスト ボックス 4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0" name="テキスト ボックス 4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22134</xdr:rowOff>
    </xdr:from>
    <xdr:to>
      <xdr:col>22</xdr:col>
      <xdr:colOff>415925</xdr:colOff>
      <xdr:row>104</xdr:row>
      <xdr:rowOff>123734</xdr:rowOff>
    </xdr:to>
    <xdr:sp macro="" textlink="">
      <xdr:nvSpPr>
        <xdr:cNvPr id="501" name="円/楕円 500"/>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111596</xdr:rowOff>
    </xdr:from>
    <xdr:ext cx="405111" cy="259045"/>
    <xdr:sp macro="" textlink="">
      <xdr:nvSpPr>
        <xdr:cNvPr id="502" name="n_1aveValue【公民館】&#10;有形固定資産減価償却率"/>
        <xdr:cNvSpPr txBox="1"/>
      </xdr:nvSpPr>
      <xdr:spPr>
        <a:xfrm>
          <a:off x="15266043"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140261</xdr:rowOff>
    </xdr:from>
    <xdr:ext cx="405111" cy="259045"/>
    <xdr:sp macro="" textlink="">
      <xdr:nvSpPr>
        <xdr:cNvPr id="503" name="n_1mainValue【公民館】&#10;有形固定資産減価償却率"/>
        <xdr:cNvSpPr txBox="1"/>
      </xdr:nvSpPr>
      <xdr:spPr>
        <a:xfrm>
          <a:off x="15266043"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4" name="直線コネクタ 5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5" name="テキスト ボックス 5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6" name="直線コネクタ 5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7" name="テキスト ボックス 5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8" name="直線コネクタ 5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9" name="テキスト ボックス 5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20" name="直線コネクタ 5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1" name="テキスト ボックス 5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2" name="直線コネクタ 5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3" name="テキスト ボックス 5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4" name="直線コネクタ 5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5" name="テキスト ボックス 5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104</xdr:row>
      <xdr:rowOff>60961</xdr:rowOff>
    </xdr:from>
    <xdr:to>
      <xdr:col>32</xdr:col>
      <xdr:colOff>186689</xdr:colOff>
      <xdr:row>108</xdr:row>
      <xdr:rowOff>99061</xdr:rowOff>
    </xdr:to>
    <xdr:cxnSp macro="">
      <xdr:nvCxnSpPr>
        <xdr:cNvPr id="529" name="直線コネクタ 528"/>
        <xdr:cNvCxnSpPr/>
      </xdr:nvCxnSpPr>
      <xdr:spPr>
        <a:xfrm flipV="1">
          <a:off x="22160864" y="17891761"/>
          <a:ext cx="0" cy="723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30"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31" name="直線コネクタ 530"/>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7638</xdr:rowOff>
    </xdr:from>
    <xdr:ext cx="469744" cy="259045"/>
    <xdr:sp macro="" textlink="">
      <xdr:nvSpPr>
        <xdr:cNvPr id="532" name="【公民館】&#10;一人当たり面積最大値テキスト"/>
        <xdr:cNvSpPr txBox="1"/>
      </xdr:nvSpPr>
      <xdr:spPr>
        <a:xfrm>
          <a:off x="22250400"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104</xdr:row>
      <xdr:rowOff>60961</xdr:rowOff>
    </xdr:from>
    <xdr:to>
      <xdr:col>32</xdr:col>
      <xdr:colOff>276225</xdr:colOff>
      <xdr:row>104</xdr:row>
      <xdr:rowOff>60961</xdr:rowOff>
    </xdr:to>
    <xdr:cxnSp macro="">
      <xdr:nvCxnSpPr>
        <xdr:cNvPr id="533" name="直線コネクタ 532"/>
        <xdr:cNvCxnSpPr/>
      </xdr:nvCxnSpPr>
      <xdr:spPr>
        <a:xfrm>
          <a:off x="22072600" y="1789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94178</xdr:rowOff>
    </xdr:from>
    <xdr:ext cx="469744" cy="259045"/>
    <xdr:sp macro="" textlink="">
      <xdr:nvSpPr>
        <xdr:cNvPr id="534" name="【公民館】&#10;一人当たり面積平均値テキスト"/>
        <xdr:cNvSpPr txBox="1"/>
      </xdr:nvSpPr>
      <xdr:spPr>
        <a:xfrm>
          <a:off x="22250400" y="1826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115751</xdr:rowOff>
    </xdr:from>
    <xdr:to>
      <xdr:col>32</xdr:col>
      <xdr:colOff>238125</xdr:colOff>
      <xdr:row>107</xdr:row>
      <xdr:rowOff>45901</xdr:rowOff>
    </xdr:to>
    <xdr:sp macro="" textlink="">
      <xdr:nvSpPr>
        <xdr:cNvPr id="535" name="フローチャート : 判断 534"/>
        <xdr:cNvSpPr/>
      </xdr:nvSpPr>
      <xdr:spPr>
        <a:xfrm>
          <a:off x="22110700" y="1828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102144</xdr:rowOff>
    </xdr:from>
    <xdr:to>
      <xdr:col>31</xdr:col>
      <xdr:colOff>85725</xdr:colOff>
      <xdr:row>106</xdr:row>
      <xdr:rowOff>32294</xdr:rowOff>
    </xdr:to>
    <xdr:sp macro="" textlink="">
      <xdr:nvSpPr>
        <xdr:cNvPr id="536" name="フローチャート : 判断 535"/>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117384</xdr:rowOff>
    </xdr:from>
    <xdr:to>
      <xdr:col>31</xdr:col>
      <xdr:colOff>85725</xdr:colOff>
      <xdr:row>100</xdr:row>
      <xdr:rowOff>47534</xdr:rowOff>
    </xdr:to>
    <xdr:sp macro="" textlink="">
      <xdr:nvSpPr>
        <xdr:cNvPr id="542" name="円/楕円 541"/>
        <xdr:cNvSpPr/>
      </xdr:nvSpPr>
      <xdr:spPr>
        <a:xfrm>
          <a:off x="21272500" y="170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23421</xdr:rowOff>
    </xdr:from>
    <xdr:ext cx="469744" cy="259045"/>
    <xdr:sp macro="" textlink="">
      <xdr:nvSpPr>
        <xdr:cNvPr id="543" name="n_1aveValue【公民館】&#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64061</xdr:rowOff>
    </xdr:from>
    <xdr:ext cx="469744" cy="259045"/>
    <xdr:sp macro="" textlink="">
      <xdr:nvSpPr>
        <xdr:cNvPr id="544" name="n_1mainValue【公民館】&#10;一人当たり面積"/>
        <xdr:cNvSpPr txBox="1"/>
      </xdr:nvSpPr>
      <xdr:spPr>
        <a:xfrm>
          <a:off x="21075727" y="1686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既存施設の集約化や除却についても見極めつつ、適切な維持管理上の必要額を算定し、各施設の維持補修費は計画的に実施することに努める。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8,860
8,844
694.98
14,862,028
12,489,188
1,056,132
6,487,844
14,226,405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110490</xdr:rowOff>
    </xdr:from>
    <xdr:to>
      <xdr:col>6</xdr:col>
      <xdr:colOff>510540</xdr:colOff>
      <xdr:row>42</xdr:row>
      <xdr:rowOff>41910</xdr:rowOff>
    </xdr:to>
    <xdr:cxnSp macro="">
      <xdr:nvCxnSpPr>
        <xdr:cNvPr id="55" name="直線コネクタ 54"/>
        <xdr:cNvCxnSpPr/>
      </xdr:nvCxnSpPr>
      <xdr:spPr>
        <a:xfrm flipV="1">
          <a:off x="4634865" y="611124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45737</xdr:rowOff>
    </xdr:from>
    <xdr:ext cx="405111" cy="259045"/>
    <xdr:sp macro="" textlink="">
      <xdr:nvSpPr>
        <xdr:cNvPr id="56" name="【図書館】&#10;有形固定資産減価償却率最小値テキスト"/>
        <xdr:cNvSpPr txBox="1"/>
      </xdr:nvSpPr>
      <xdr:spPr>
        <a:xfrm>
          <a:off x="4724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42</xdr:row>
      <xdr:rowOff>41910</xdr:rowOff>
    </xdr:from>
    <xdr:to>
      <xdr:col>6</xdr:col>
      <xdr:colOff>600075</xdr:colOff>
      <xdr:row>42</xdr:row>
      <xdr:rowOff>41910</xdr:rowOff>
    </xdr:to>
    <xdr:cxnSp macro="">
      <xdr:nvCxnSpPr>
        <xdr:cNvPr id="57" name="直線コネクタ 56"/>
        <xdr:cNvCxnSpPr/>
      </xdr:nvCxnSpPr>
      <xdr:spPr>
        <a:xfrm>
          <a:off x="4546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57167</xdr:rowOff>
    </xdr:from>
    <xdr:ext cx="405111" cy="259045"/>
    <xdr:sp macro="" textlink="">
      <xdr:nvSpPr>
        <xdr:cNvPr id="58" name="【図書館】&#10;有形固定資産減価償却率最大値テキスト"/>
        <xdr:cNvSpPr txBox="1"/>
      </xdr:nvSpPr>
      <xdr:spPr>
        <a:xfrm>
          <a:off x="4724400"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35</xdr:row>
      <xdr:rowOff>110490</xdr:rowOff>
    </xdr:from>
    <xdr:to>
      <xdr:col>6</xdr:col>
      <xdr:colOff>600075</xdr:colOff>
      <xdr:row>35</xdr:row>
      <xdr:rowOff>110490</xdr:rowOff>
    </xdr:to>
    <xdr:cxnSp macro="">
      <xdr:nvCxnSpPr>
        <xdr:cNvPr id="59" name="直線コネクタ 58"/>
        <xdr:cNvCxnSpPr/>
      </xdr:nvCxnSpPr>
      <xdr:spPr>
        <a:xfrm>
          <a:off x="4546600" y="61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19829</xdr:rowOff>
    </xdr:from>
    <xdr:ext cx="405111" cy="259045"/>
    <xdr:sp macro="" textlink="">
      <xdr:nvSpPr>
        <xdr:cNvPr id="60" name="【図書館】&#10;有形固定資産減価償却率平均値テキスト"/>
        <xdr:cNvSpPr txBox="1"/>
      </xdr:nvSpPr>
      <xdr:spPr>
        <a:xfrm>
          <a:off x="4724400" y="687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41402</xdr:rowOff>
    </xdr:from>
    <xdr:to>
      <xdr:col>6</xdr:col>
      <xdr:colOff>561975</xdr:colOff>
      <xdr:row>40</xdr:row>
      <xdr:rowOff>143002</xdr:rowOff>
    </xdr:to>
    <xdr:sp macro="" textlink="">
      <xdr:nvSpPr>
        <xdr:cNvPr id="61" name="フローチャート : 判断 60"/>
        <xdr:cNvSpPr/>
      </xdr:nvSpPr>
      <xdr:spPr>
        <a:xfrm>
          <a:off x="45847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82550</xdr:rowOff>
    </xdr:from>
    <xdr:to>
      <xdr:col>5</xdr:col>
      <xdr:colOff>409575</xdr:colOff>
      <xdr:row>40</xdr:row>
      <xdr:rowOff>12700</xdr:rowOff>
    </xdr:to>
    <xdr:sp macro="" textlink="">
      <xdr:nvSpPr>
        <xdr:cNvPr id="62" name="フローチャート : 判断 61"/>
        <xdr:cNvSpPr/>
      </xdr:nvSpPr>
      <xdr:spPr>
        <a:xfrm>
          <a:off x="3746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3827</xdr:rowOff>
    </xdr:from>
    <xdr:ext cx="405111" cy="259045"/>
    <xdr:sp macro="" textlink="">
      <xdr:nvSpPr>
        <xdr:cNvPr id="63" name="n_1aveValue【図書館】&#10;有形固定資産減価償却率"/>
        <xdr:cNvSpPr txBox="1"/>
      </xdr:nvSpPr>
      <xdr:spPr>
        <a:xfrm>
          <a:off x="3582043"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148844</xdr:rowOff>
    </xdr:from>
    <xdr:to>
      <xdr:col>5</xdr:col>
      <xdr:colOff>409575</xdr:colOff>
      <xdr:row>35</xdr:row>
      <xdr:rowOff>78994</xdr:rowOff>
    </xdr:to>
    <xdr:sp macro="" textlink="">
      <xdr:nvSpPr>
        <xdr:cNvPr id="69" name="円/楕円 68"/>
        <xdr:cNvSpPr/>
      </xdr:nvSpPr>
      <xdr:spPr>
        <a:xfrm>
          <a:off x="3746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95521</xdr:rowOff>
    </xdr:from>
    <xdr:ext cx="405111" cy="259045"/>
    <xdr:sp macro="" textlink="">
      <xdr:nvSpPr>
        <xdr:cNvPr id="70" name="n_1mainValue【図書館】&#10;有形固定資産減価償却率"/>
        <xdr:cNvSpPr txBox="1"/>
      </xdr:nvSpPr>
      <xdr:spPr>
        <a:xfrm>
          <a:off x="3582043"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53340</xdr:rowOff>
    </xdr:from>
    <xdr:to>
      <xdr:col>15</xdr:col>
      <xdr:colOff>180340</xdr:colOff>
      <xdr:row>40</xdr:row>
      <xdr:rowOff>152400</xdr:rowOff>
    </xdr:to>
    <xdr:cxnSp macro="">
      <xdr:nvCxnSpPr>
        <xdr:cNvPr id="94" name="直線コネクタ 93"/>
        <xdr:cNvCxnSpPr/>
      </xdr:nvCxnSpPr>
      <xdr:spPr>
        <a:xfrm flipV="1">
          <a:off x="10476865" y="588264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5"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6" name="直線コネクタ 95"/>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xdr:rowOff>
    </xdr:from>
    <xdr:ext cx="469744" cy="259045"/>
    <xdr:sp macro="" textlink="">
      <xdr:nvSpPr>
        <xdr:cNvPr id="97" name="【図書館】&#10;一人当たり面積最大値テキスト"/>
        <xdr:cNvSpPr txBox="1"/>
      </xdr:nvSpPr>
      <xdr:spPr>
        <a:xfrm>
          <a:off x="105664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34</xdr:row>
      <xdr:rowOff>53340</xdr:rowOff>
    </xdr:from>
    <xdr:to>
      <xdr:col>15</xdr:col>
      <xdr:colOff>269875</xdr:colOff>
      <xdr:row>34</xdr:row>
      <xdr:rowOff>53340</xdr:rowOff>
    </xdr:to>
    <xdr:cxnSp macro="">
      <xdr:nvCxnSpPr>
        <xdr:cNvPr id="98" name="直線コネクタ 97"/>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22877</xdr:rowOff>
    </xdr:from>
    <xdr:ext cx="469744" cy="259045"/>
    <xdr:sp macro="" textlink="">
      <xdr:nvSpPr>
        <xdr:cNvPr id="99" name="【図書館】&#10;一人当たり面積平均値テキスト"/>
        <xdr:cNvSpPr txBox="1"/>
      </xdr:nvSpPr>
      <xdr:spPr>
        <a:xfrm>
          <a:off x="105664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44450</xdr:rowOff>
    </xdr:from>
    <xdr:to>
      <xdr:col>15</xdr:col>
      <xdr:colOff>231775</xdr:colOff>
      <xdr:row>37</xdr:row>
      <xdr:rowOff>146050</xdr:rowOff>
    </xdr:to>
    <xdr:sp macro="" textlink="">
      <xdr:nvSpPr>
        <xdr:cNvPr id="100" name="フローチャート : 判断 9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162560</xdr:rowOff>
    </xdr:from>
    <xdr:to>
      <xdr:col>14</xdr:col>
      <xdr:colOff>79375</xdr:colOff>
      <xdr:row>35</xdr:row>
      <xdr:rowOff>92710</xdr:rowOff>
    </xdr:to>
    <xdr:sp macro="" textlink="">
      <xdr:nvSpPr>
        <xdr:cNvPr id="101" name="フローチャート : 判断 100"/>
        <xdr:cNvSpPr/>
      </xdr:nvSpPr>
      <xdr:spPr>
        <a:xfrm>
          <a:off x="9588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83837</xdr:rowOff>
    </xdr:from>
    <xdr:ext cx="469744" cy="259045"/>
    <xdr:sp macro="" textlink="">
      <xdr:nvSpPr>
        <xdr:cNvPr id="102" name="n_1aveValue【図書館】&#10;一人当たり面積"/>
        <xdr:cNvSpPr txBox="1"/>
      </xdr:nvSpPr>
      <xdr:spPr>
        <a:xfrm>
          <a:off x="9391727" y="608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170180</xdr:rowOff>
    </xdr:from>
    <xdr:to>
      <xdr:col>14</xdr:col>
      <xdr:colOff>79375</xdr:colOff>
      <xdr:row>33</xdr:row>
      <xdr:rowOff>100330</xdr:rowOff>
    </xdr:to>
    <xdr:sp macro="" textlink="">
      <xdr:nvSpPr>
        <xdr:cNvPr id="108" name="円/楕円 107"/>
        <xdr:cNvSpPr/>
      </xdr:nvSpPr>
      <xdr:spPr>
        <a:xfrm>
          <a:off x="95885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116857</xdr:rowOff>
    </xdr:from>
    <xdr:ext cx="469744" cy="259045"/>
    <xdr:sp macro="" textlink="">
      <xdr:nvSpPr>
        <xdr:cNvPr id="109" name="n_1mainValue【図書館】&#10;一人当たり面積"/>
        <xdr:cNvSpPr txBox="1"/>
      </xdr:nvSpPr>
      <xdr:spPr>
        <a:xfrm>
          <a:off x="9391727" y="54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1" name="直線コネクタ 120"/>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2" name="テキスト ボックス 121"/>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5" name="直線コネクタ 124"/>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6" name="テキスト ボックス 125"/>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29" name="直線コネクタ 128"/>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0" name="テキスト ボックス 129"/>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1" name="直線コネクタ 130"/>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2" name="テキスト ボックス 131"/>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3" name="直線コネクタ 132"/>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4" name="テキスト ボックス 133"/>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38" name="直線コネクタ 137"/>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39"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0" name="直線コネクタ 139"/>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41"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42" name="直線コネクタ 141"/>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43"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44" name="フローチャート : 判断 143"/>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26353</xdr:rowOff>
    </xdr:from>
    <xdr:to>
      <xdr:col>5</xdr:col>
      <xdr:colOff>409575</xdr:colOff>
      <xdr:row>60</xdr:row>
      <xdr:rowOff>127953</xdr:rowOff>
    </xdr:to>
    <xdr:sp macro="" textlink="">
      <xdr:nvSpPr>
        <xdr:cNvPr id="145" name="フローチャート : 判断 144"/>
        <xdr:cNvSpPr/>
      </xdr:nvSpPr>
      <xdr:spPr>
        <a:xfrm>
          <a:off x="3746500" y="10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119080</xdr:rowOff>
    </xdr:from>
    <xdr:ext cx="405111" cy="259045"/>
    <xdr:sp macro="" textlink="">
      <xdr:nvSpPr>
        <xdr:cNvPr id="146" name="n_1aveValue【体育館・プール】&#10;有形固定資産減価償却率"/>
        <xdr:cNvSpPr txBox="1"/>
      </xdr:nvSpPr>
      <xdr:spPr>
        <a:xfrm>
          <a:off x="3582043" y="10406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80645</xdr:rowOff>
    </xdr:from>
    <xdr:to>
      <xdr:col>5</xdr:col>
      <xdr:colOff>409575</xdr:colOff>
      <xdr:row>58</xdr:row>
      <xdr:rowOff>10795</xdr:rowOff>
    </xdr:to>
    <xdr:sp macro="" textlink="">
      <xdr:nvSpPr>
        <xdr:cNvPr id="152" name="円/楕円 151"/>
        <xdr:cNvSpPr/>
      </xdr:nvSpPr>
      <xdr:spPr>
        <a:xfrm>
          <a:off x="3746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27322</xdr:rowOff>
    </xdr:from>
    <xdr:ext cx="405111" cy="259045"/>
    <xdr:sp macro="" textlink="">
      <xdr:nvSpPr>
        <xdr:cNvPr id="153" name="n_1mainValue【体育館・プール】&#10;有形固定資産減価償却率"/>
        <xdr:cNvSpPr txBox="1"/>
      </xdr:nvSpPr>
      <xdr:spPr>
        <a:xfrm>
          <a:off x="3582043"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16764</xdr:rowOff>
    </xdr:from>
    <xdr:to>
      <xdr:col>15</xdr:col>
      <xdr:colOff>180340</xdr:colOff>
      <xdr:row>63</xdr:row>
      <xdr:rowOff>148590</xdr:rowOff>
    </xdr:to>
    <xdr:cxnSp macro="">
      <xdr:nvCxnSpPr>
        <xdr:cNvPr id="177" name="直線コネクタ 176"/>
        <xdr:cNvCxnSpPr/>
      </xdr:nvCxnSpPr>
      <xdr:spPr>
        <a:xfrm flipV="1">
          <a:off x="10476865" y="10475214"/>
          <a:ext cx="0" cy="474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152417</xdr:rowOff>
    </xdr:from>
    <xdr:ext cx="469744" cy="259045"/>
    <xdr:sp macro="" textlink="">
      <xdr:nvSpPr>
        <xdr:cNvPr id="178" name="【体育館・プール】&#10;一人当たり面積最小値テキスト"/>
        <xdr:cNvSpPr txBox="1"/>
      </xdr:nvSpPr>
      <xdr:spPr>
        <a:xfrm>
          <a:off x="105664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148590</xdr:rowOff>
    </xdr:from>
    <xdr:to>
      <xdr:col>15</xdr:col>
      <xdr:colOff>269875</xdr:colOff>
      <xdr:row>63</xdr:row>
      <xdr:rowOff>148590</xdr:rowOff>
    </xdr:to>
    <xdr:cxnSp macro="">
      <xdr:nvCxnSpPr>
        <xdr:cNvPr id="179" name="直線コネクタ 178"/>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134891</xdr:rowOff>
    </xdr:from>
    <xdr:ext cx="469744" cy="259045"/>
    <xdr:sp macro="" textlink="">
      <xdr:nvSpPr>
        <xdr:cNvPr id="180" name="【体育館・プール】&#10;一人当たり面積最大値テキスト"/>
        <xdr:cNvSpPr txBox="1"/>
      </xdr:nvSpPr>
      <xdr:spPr>
        <a:xfrm>
          <a:off x="10566400" y="1025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61</xdr:row>
      <xdr:rowOff>16764</xdr:rowOff>
    </xdr:from>
    <xdr:to>
      <xdr:col>15</xdr:col>
      <xdr:colOff>269875</xdr:colOff>
      <xdr:row>61</xdr:row>
      <xdr:rowOff>16764</xdr:rowOff>
    </xdr:to>
    <xdr:cxnSp macro="">
      <xdr:nvCxnSpPr>
        <xdr:cNvPr id="181" name="直線コネクタ 180"/>
        <xdr:cNvCxnSpPr/>
      </xdr:nvCxnSpPr>
      <xdr:spPr>
        <a:xfrm>
          <a:off x="10388600" y="104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41927</xdr:rowOff>
    </xdr:from>
    <xdr:ext cx="469744" cy="259045"/>
    <xdr:sp macro="" textlink="">
      <xdr:nvSpPr>
        <xdr:cNvPr id="182" name="【体育館・プール】&#10;一人当たり面積平均値テキスト"/>
        <xdr:cNvSpPr txBox="1"/>
      </xdr:nvSpPr>
      <xdr:spPr>
        <a:xfrm>
          <a:off x="105664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63500</xdr:rowOff>
    </xdr:from>
    <xdr:to>
      <xdr:col>15</xdr:col>
      <xdr:colOff>231775</xdr:colOff>
      <xdr:row>62</xdr:row>
      <xdr:rowOff>165100</xdr:rowOff>
    </xdr:to>
    <xdr:sp macro="" textlink="">
      <xdr:nvSpPr>
        <xdr:cNvPr id="183" name="フローチャート : 判断 182"/>
        <xdr:cNvSpPr/>
      </xdr:nvSpPr>
      <xdr:spPr>
        <a:xfrm>
          <a:off x="10426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42164</xdr:rowOff>
    </xdr:from>
    <xdr:to>
      <xdr:col>14</xdr:col>
      <xdr:colOff>79375</xdr:colOff>
      <xdr:row>61</xdr:row>
      <xdr:rowOff>143764</xdr:rowOff>
    </xdr:to>
    <xdr:sp macro="" textlink="">
      <xdr:nvSpPr>
        <xdr:cNvPr id="184" name="フローチャート : 判断 183"/>
        <xdr:cNvSpPr/>
      </xdr:nvSpPr>
      <xdr:spPr>
        <a:xfrm>
          <a:off x="9588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134891</xdr:rowOff>
    </xdr:from>
    <xdr:ext cx="469744" cy="259045"/>
    <xdr:sp macro="" textlink="">
      <xdr:nvSpPr>
        <xdr:cNvPr id="185" name="n_1aveValue【体育館・プール】&#10;一人当たり面積"/>
        <xdr:cNvSpPr txBox="1"/>
      </xdr:nvSpPr>
      <xdr:spPr>
        <a:xfrm>
          <a:off x="93917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39116</xdr:rowOff>
    </xdr:from>
    <xdr:to>
      <xdr:col>14</xdr:col>
      <xdr:colOff>79375</xdr:colOff>
      <xdr:row>55</xdr:row>
      <xdr:rowOff>140716</xdr:rowOff>
    </xdr:to>
    <xdr:sp macro="" textlink="">
      <xdr:nvSpPr>
        <xdr:cNvPr id="191" name="円/楕円 190"/>
        <xdr:cNvSpPr/>
      </xdr:nvSpPr>
      <xdr:spPr>
        <a:xfrm>
          <a:off x="9588500" y="94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157243</xdr:rowOff>
    </xdr:from>
    <xdr:ext cx="469744" cy="259045"/>
    <xdr:sp macro="" textlink="">
      <xdr:nvSpPr>
        <xdr:cNvPr id="192" name="n_1mainValue【体育館・プール】&#10;一人当たり面積"/>
        <xdr:cNvSpPr txBox="1"/>
      </xdr:nvSpPr>
      <xdr:spPr>
        <a:xfrm>
          <a:off x="9391727" y="92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17" name="直線コネクタ 216"/>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8"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9" name="直線コネクタ 218"/>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20"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21" name="直線コネクタ 220"/>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222"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23" name="フローチャート : 判断 222"/>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59689</xdr:rowOff>
    </xdr:from>
    <xdr:to>
      <xdr:col>5</xdr:col>
      <xdr:colOff>409575</xdr:colOff>
      <xdr:row>81</xdr:row>
      <xdr:rowOff>161289</xdr:rowOff>
    </xdr:to>
    <xdr:sp macro="" textlink="">
      <xdr:nvSpPr>
        <xdr:cNvPr id="224" name="フローチャート : 判断 223"/>
        <xdr:cNvSpPr/>
      </xdr:nvSpPr>
      <xdr:spPr>
        <a:xfrm>
          <a:off x="3746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152416</xdr:rowOff>
    </xdr:from>
    <xdr:ext cx="405111" cy="259045"/>
    <xdr:sp macro="" textlink="">
      <xdr:nvSpPr>
        <xdr:cNvPr id="225" name="n_1aveValue【福祉施設】&#10;有形固定資産減価償却率"/>
        <xdr:cNvSpPr txBox="1"/>
      </xdr:nvSpPr>
      <xdr:spPr>
        <a:xfrm>
          <a:off x="3582043"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78739</xdr:rowOff>
    </xdr:from>
    <xdr:to>
      <xdr:col>5</xdr:col>
      <xdr:colOff>409575</xdr:colOff>
      <xdr:row>80</xdr:row>
      <xdr:rowOff>8889</xdr:rowOff>
    </xdr:to>
    <xdr:sp macro="" textlink="">
      <xdr:nvSpPr>
        <xdr:cNvPr id="231" name="円/楕円 230"/>
        <xdr:cNvSpPr/>
      </xdr:nvSpPr>
      <xdr:spPr>
        <a:xfrm>
          <a:off x="3746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25416</xdr:rowOff>
    </xdr:from>
    <xdr:ext cx="405111" cy="259045"/>
    <xdr:sp macro="" textlink="">
      <xdr:nvSpPr>
        <xdr:cNvPr id="232" name="n_1mainValue【福祉施設】&#10;有形固定資産減価償却率"/>
        <xdr:cNvSpPr txBox="1"/>
      </xdr:nvSpPr>
      <xdr:spPr>
        <a:xfrm>
          <a:off x="3582043"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3" name="直線コネクタ 242"/>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4" name="テキスト ボックス 243"/>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5" name="直線コネクタ 24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6" name="テキスト ボックス 24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7" name="直線コネクタ 246"/>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8" name="テキスト ボックス 247"/>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1" name="直線コネクタ 250"/>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2" name="テキスト ボックス 251"/>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3" name="直線コネクタ 25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4" name="テキスト ボックス 25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5" name="直線コネクタ 254"/>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6" name="テキスト ボックス 255"/>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156687</xdr:rowOff>
    </xdr:from>
    <xdr:to>
      <xdr:col>15</xdr:col>
      <xdr:colOff>180340</xdr:colOff>
      <xdr:row>86</xdr:row>
      <xdr:rowOff>16669</xdr:rowOff>
    </xdr:to>
    <xdr:cxnSp macro="">
      <xdr:nvCxnSpPr>
        <xdr:cNvPr id="260" name="直線コネクタ 259"/>
        <xdr:cNvCxnSpPr/>
      </xdr:nvCxnSpPr>
      <xdr:spPr>
        <a:xfrm flipV="1">
          <a:off x="10476865" y="13529787"/>
          <a:ext cx="0" cy="1231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20496</xdr:rowOff>
    </xdr:from>
    <xdr:ext cx="469744" cy="259045"/>
    <xdr:sp macro="" textlink="">
      <xdr:nvSpPr>
        <xdr:cNvPr id="261" name="【福祉施設】&#10;一人当たり面積最小値テキスト"/>
        <xdr:cNvSpPr txBox="1"/>
      </xdr:nvSpPr>
      <xdr:spPr>
        <a:xfrm>
          <a:off x="10566400" y="1476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86</xdr:row>
      <xdr:rowOff>16669</xdr:rowOff>
    </xdr:from>
    <xdr:to>
      <xdr:col>15</xdr:col>
      <xdr:colOff>269875</xdr:colOff>
      <xdr:row>86</xdr:row>
      <xdr:rowOff>16669</xdr:rowOff>
    </xdr:to>
    <xdr:cxnSp macro="">
      <xdr:nvCxnSpPr>
        <xdr:cNvPr id="262" name="直線コネクタ 261"/>
        <xdr:cNvCxnSpPr/>
      </xdr:nvCxnSpPr>
      <xdr:spPr>
        <a:xfrm>
          <a:off x="10388600" y="1476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103364</xdr:rowOff>
    </xdr:from>
    <xdr:ext cx="469744" cy="259045"/>
    <xdr:sp macro="" textlink="">
      <xdr:nvSpPr>
        <xdr:cNvPr id="263" name="【福祉施設】&#10;一人当たり面積最大値テキスト"/>
        <xdr:cNvSpPr txBox="1"/>
      </xdr:nvSpPr>
      <xdr:spPr>
        <a:xfrm>
          <a:off x="10566400" y="1330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78</xdr:row>
      <xdr:rowOff>156687</xdr:rowOff>
    </xdr:from>
    <xdr:to>
      <xdr:col>15</xdr:col>
      <xdr:colOff>269875</xdr:colOff>
      <xdr:row>78</xdr:row>
      <xdr:rowOff>156687</xdr:rowOff>
    </xdr:to>
    <xdr:cxnSp macro="">
      <xdr:nvCxnSpPr>
        <xdr:cNvPr id="264" name="直線コネクタ 263"/>
        <xdr:cNvCxnSpPr/>
      </xdr:nvCxnSpPr>
      <xdr:spPr>
        <a:xfrm>
          <a:off x="10388600" y="135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17163</xdr:rowOff>
    </xdr:from>
    <xdr:ext cx="469744" cy="259045"/>
    <xdr:sp macro="" textlink="">
      <xdr:nvSpPr>
        <xdr:cNvPr id="265" name="【福祉施設】&#10;一人当たり面積平均値テキスト"/>
        <xdr:cNvSpPr txBox="1"/>
      </xdr:nvSpPr>
      <xdr:spPr>
        <a:xfrm>
          <a:off x="105664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38736</xdr:rowOff>
    </xdr:from>
    <xdr:to>
      <xdr:col>15</xdr:col>
      <xdr:colOff>231775</xdr:colOff>
      <xdr:row>84</xdr:row>
      <xdr:rowOff>140336</xdr:rowOff>
    </xdr:to>
    <xdr:sp macro="" textlink="">
      <xdr:nvSpPr>
        <xdr:cNvPr id="266" name="フローチャート : 判断 265"/>
        <xdr:cNvSpPr/>
      </xdr:nvSpPr>
      <xdr:spPr>
        <a:xfrm>
          <a:off x="10426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127318</xdr:rowOff>
    </xdr:from>
    <xdr:to>
      <xdr:col>14</xdr:col>
      <xdr:colOff>79375</xdr:colOff>
      <xdr:row>84</xdr:row>
      <xdr:rowOff>57468</xdr:rowOff>
    </xdr:to>
    <xdr:sp macro="" textlink="">
      <xdr:nvSpPr>
        <xdr:cNvPr id="267" name="フローチャート : 判断 266"/>
        <xdr:cNvSpPr/>
      </xdr:nvSpPr>
      <xdr:spPr>
        <a:xfrm>
          <a:off x="9588500" y="1435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48595</xdr:rowOff>
    </xdr:from>
    <xdr:ext cx="469744" cy="259045"/>
    <xdr:sp macro="" textlink="">
      <xdr:nvSpPr>
        <xdr:cNvPr id="268" name="n_1aveValue【福祉施設】&#10;一人当たり面積"/>
        <xdr:cNvSpPr txBox="1"/>
      </xdr:nvSpPr>
      <xdr:spPr>
        <a:xfrm>
          <a:off x="9391727" y="1445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145892</xdr:rowOff>
    </xdr:from>
    <xdr:to>
      <xdr:col>14</xdr:col>
      <xdr:colOff>79375</xdr:colOff>
      <xdr:row>78</xdr:row>
      <xdr:rowOff>76042</xdr:rowOff>
    </xdr:to>
    <xdr:sp macro="" textlink="">
      <xdr:nvSpPr>
        <xdr:cNvPr id="274" name="円/楕円 273"/>
        <xdr:cNvSpPr/>
      </xdr:nvSpPr>
      <xdr:spPr>
        <a:xfrm>
          <a:off x="9588500" y="133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92569</xdr:rowOff>
    </xdr:from>
    <xdr:ext cx="469744" cy="259045"/>
    <xdr:sp macro="" textlink="">
      <xdr:nvSpPr>
        <xdr:cNvPr id="275" name="n_1mainValue【福祉施設】&#10;一人当たり面積"/>
        <xdr:cNvSpPr txBox="1"/>
      </xdr:nvSpPr>
      <xdr:spPr>
        <a:xfrm>
          <a:off x="9391727" y="1312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6" name="テキスト ボックス 28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7" name="直線コネクタ 28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8" name="テキスト ボックス 28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9" name="直線コネクタ 28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0" name="テキスト ボックス 28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1" name="直線コネクタ 29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2" name="テキスト ボックス 29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3" name="直線コネクタ 29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4" name="テキスト ボックス 293"/>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298" name="直線コネクタ 297"/>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299"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300" name="直線コネクタ 299"/>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301"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302" name="直線コネクタ 301"/>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303"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304" name="フローチャート : 判断 303"/>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148844</xdr:rowOff>
    </xdr:from>
    <xdr:to>
      <xdr:col>5</xdr:col>
      <xdr:colOff>409575</xdr:colOff>
      <xdr:row>107</xdr:row>
      <xdr:rowOff>78994</xdr:rowOff>
    </xdr:to>
    <xdr:sp macro="" textlink="">
      <xdr:nvSpPr>
        <xdr:cNvPr id="305" name="フローチャート : 判断 304"/>
        <xdr:cNvSpPr/>
      </xdr:nvSpPr>
      <xdr:spPr>
        <a:xfrm>
          <a:off x="3746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95521</xdr:rowOff>
    </xdr:from>
    <xdr:ext cx="405111" cy="259045"/>
    <xdr:sp macro="" textlink="">
      <xdr:nvSpPr>
        <xdr:cNvPr id="306" name="n_1aveValue【市民会館】&#10;有形固定資産減価償却率"/>
        <xdr:cNvSpPr txBox="1"/>
      </xdr:nvSpPr>
      <xdr:spPr>
        <a:xfrm>
          <a:off x="3582043"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116839</xdr:rowOff>
    </xdr:from>
    <xdr:to>
      <xdr:col>5</xdr:col>
      <xdr:colOff>409575</xdr:colOff>
      <xdr:row>109</xdr:row>
      <xdr:rowOff>46989</xdr:rowOff>
    </xdr:to>
    <xdr:sp macro="" textlink="">
      <xdr:nvSpPr>
        <xdr:cNvPr id="312" name="円/楕円 311"/>
        <xdr:cNvSpPr/>
      </xdr:nvSpPr>
      <xdr:spPr>
        <a:xfrm>
          <a:off x="3746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313" name="n_1main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4" name="テキスト ボックス 323"/>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25" name="直線コネクタ 3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26" name="テキスト ボックス 32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7" name="直線コネクタ 3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28" name="テキスト ボックス 32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9" name="直線コネクタ 3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30" name="テキスト ボックス 32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31" name="直線コネクタ 3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32" name="テキスト ボックス 33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33" name="直線コネクタ 3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34" name="テキスト ボックス 33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5" name="直線コネクタ 3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36" name="テキスト ボックス 33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8" name="テキスト ボックス 3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340" name="直線コネクタ 339"/>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341"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342" name="直線コネクタ 341"/>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343"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344" name="直線コネクタ 343"/>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345"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346" name="フローチャート : 判断 345"/>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79284</xdr:rowOff>
    </xdr:from>
    <xdr:to>
      <xdr:col>14</xdr:col>
      <xdr:colOff>79375</xdr:colOff>
      <xdr:row>102</xdr:row>
      <xdr:rowOff>9434</xdr:rowOff>
    </xdr:to>
    <xdr:sp macro="" textlink="">
      <xdr:nvSpPr>
        <xdr:cNvPr id="347" name="フローチャート : 判断 346"/>
        <xdr:cNvSpPr/>
      </xdr:nvSpPr>
      <xdr:spPr>
        <a:xfrm>
          <a:off x="9588500" y="173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25961</xdr:rowOff>
    </xdr:from>
    <xdr:ext cx="469744" cy="259045"/>
    <xdr:sp macro="" textlink="">
      <xdr:nvSpPr>
        <xdr:cNvPr id="348" name="n_1aveValue【市民会館】&#10;一人当たり面積"/>
        <xdr:cNvSpPr txBox="1"/>
      </xdr:nvSpPr>
      <xdr:spPr>
        <a:xfrm>
          <a:off x="9391727" y="171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35198</xdr:rowOff>
    </xdr:from>
    <xdr:to>
      <xdr:col>14</xdr:col>
      <xdr:colOff>79375</xdr:colOff>
      <xdr:row>108</xdr:row>
      <xdr:rowOff>136798</xdr:rowOff>
    </xdr:to>
    <xdr:sp macro="" textlink="">
      <xdr:nvSpPr>
        <xdr:cNvPr id="354" name="円/楕円 353"/>
        <xdr:cNvSpPr/>
      </xdr:nvSpPr>
      <xdr:spPr>
        <a:xfrm>
          <a:off x="9588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127925</xdr:rowOff>
    </xdr:from>
    <xdr:ext cx="469744" cy="259045"/>
    <xdr:sp macro="" textlink="">
      <xdr:nvSpPr>
        <xdr:cNvPr id="355" name="n_1mainValue【市民会館】&#10;一人当たり面積"/>
        <xdr:cNvSpPr txBox="1"/>
      </xdr:nvSpPr>
      <xdr:spPr>
        <a:xfrm>
          <a:off x="9391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6" name="テキスト ボックス 36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7" name="直線コネクタ 36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8" name="テキスト ボックス 36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9" name="直線コネクタ 36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70" name="テキスト ボックス 36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1" name="直線コネクタ 37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2" name="テキスト ボックス 37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3" name="直線コネクタ 37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4" name="テキスト ボックス 37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5" name="直線コネクタ 37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6" name="テキスト ボックス 37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7" name="直線コネクタ 37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8" name="テキスト ボックス 37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41</xdr:row>
      <xdr:rowOff>41910</xdr:rowOff>
    </xdr:to>
    <xdr:cxnSp macro="">
      <xdr:nvCxnSpPr>
        <xdr:cNvPr id="382" name="直線コネクタ 381"/>
        <xdr:cNvCxnSpPr/>
      </xdr:nvCxnSpPr>
      <xdr:spPr>
        <a:xfrm flipV="1">
          <a:off x="16318864" y="5843451"/>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83"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84" name="直線コネクタ 38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85"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86" name="直線コネクタ 385"/>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33218</xdr:rowOff>
    </xdr:from>
    <xdr:ext cx="405111" cy="259045"/>
    <xdr:sp macro="" textlink="">
      <xdr:nvSpPr>
        <xdr:cNvPr id="387" name="【一般廃棄物処理施設】&#10;有形固定資産減価償却率平均値テキスト"/>
        <xdr:cNvSpPr txBox="1"/>
      </xdr:nvSpPr>
      <xdr:spPr>
        <a:xfrm>
          <a:off x="164084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54791</xdr:rowOff>
    </xdr:from>
    <xdr:to>
      <xdr:col>23</xdr:col>
      <xdr:colOff>568325</xdr:colOff>
      <xdr:row>38</xdr:row>
      <xdr:rowOff>156391</xdr:rowOff>
    </xdr:to>
    <xdr:sp macro="" textlink="">
      <xdr:nvSpPr>
        <xdr:cNvPr id="388" name="フローチャート : 判断 387"/>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27033</xdr:rowOff>
    </xdr:from>
    <xdr:to>
      <xdr:col>22</xdr:col>
      <xdr:colOff>415925</xdr:colOff>
      <xdr:row>41</xdr:row>
      <xdr:rowOff>128633</xdr:rowOff>
    </xdr:to>
    <xdr:sp macro="" textlink="">
      <xdr:nvSpPr>
        <xdr:cNvPr id="389" name="フローチャート : 判断 388"/>
        <xdr:cNvSpPr/>
      </xdr:nvSpPr>
      <xdr:spPr>
        <a:xfrm>
          <a:off x="15430500" y="70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145160</xdr:rowOff>
    </xdr:from>
    <xdr:ext cx="405111" cy="259045"/>
    <xdr:sp macro="" textlink="">
      <xdr:nvSpPr>
        <xdr:cNvPr id="390" name="n_1aveValue【一般廃棄物処理施設】&#10;有形固定資産減価償却率"/>
        <xdr:cNvSpPr txBox="1"/>
      </xdr:nvSpPr>
      <xdr:spPr>
        <a:xfrm>
          <a:off x="15266043" y="6831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151130</xdr:rowOff>
    </xdr:from>
    <xdr:to>
      <xdr:col>22</xdr:col>
      <xdr:colOff>415925</xdr:colOff>
      <xdr:row>42</xdr:row>
      <xdr:rowOff>81280</xdr:rowOff>
    </xdr:to>
    <xdr:sp macro="" textlink="">
      <xdr:nvSpPr>
        <xdr:cNvPr id="396" name="円/楕円 395"/>
        <xdr:cNvSpPr/>
      </xdr:nvSpPr>
      <xdr:spPr>
        <a:xfrm>
          <a:off x="15430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72407</xdr:rowOff>
    </xdr:from>
    <xdr:ext cx="405111" cy="259045"/>
    <xdr:sp macro="" textlink="">
      <xdr:nvSpPr>
        <xdr:cNvPr id="397" name="n_1mainValue【一般廃棄物処理施設】&#10;有形固定資産減価償却率"/>
        <xdr:cNvSpPr txBox="1"/>
      </xdr:nvSpPr>
      <xdr:spPr>
        <a:xfrm>
          <a:off x="15266043"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8" name="直線コネクタ 4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9" name="テキスト ボックス 40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0" name="直線コネクタ 4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11" name="テキスト ボックス 41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2" name="直線コネクタ 4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13" name="テキスト ボックス 41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4" name="直線コネクタ 4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5" name="テキスト ボックス 41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7" name="テキスト ボックス 4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10409</xdr:rowOff>
    </xdr:from>
    <xdr:to>
      <xdr:col>32</xdr:col>
      <xdr:colOff>186689</xdr:colOff>
      <xdr:row>40</xdr:row>
      <xdr:rowOff>165907</xdr:rowOff>
    </xdr:to>
    <xdr:cxnSp macro="">
      <xdr:nvCxnSpPr>
        <xdr:cNvPr id="419" name="直線コネクタ 418"/>
        <xdr:cNvCxnSpPr/>
      </xdr:nvCxnSpPr>
      <xdr:spPr>
        <a:xfrm flipV="1">
          <a:off x="22160864" y="6011159"/>
          <a:ext cx="0" cy="10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169734</xdr:rowOff>
    </xdr:from>
    <xdr:ext cx="534377" cy="259045"/>
    <xdr:sp macro="" textlink="">
      <xdr:nvSpPr>
        <xdr:cNvPr id="420" name="【一般廃棄物処理施設】&#10;一人当たり有形固定資産（償却資産）額最小値テキスト"/>
        <xdr:cNvSpPr txBox="1"/>
      </xdr:nvSpPr>
      <xdr:spPr>
        <a:xfrm>
          <a:off x="22250400" y="70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30,379</a:t>
          </a:r>
          <a:endParaRPr kumimoji="1" lang="ja-JP" altLang="en-US" sz="1000" b="1">
            <a:latin typeface="ＭＳ Ｐゴシック"/>
          </a:endParaRPr>
        </a:p>
      </xdr:txBody>
    </xdr:sp>
    <xdr:clientData/>
  </xdr:oneCellAnchor>
  <xdr:twoCellAnchor>
    <xdr:from>
      <xdr:col>32</xdr:col>
      <xdr:colOff>98425</xdr:colOff>
      <xdr:row>40</xdr:row>
      <xdr:rowOff>165907</xdr:rowOff>
    </xdr:from>
    <xdr:to>
      <xdr:col>32</xdr:col>
      <xdr:colOff>276225</xdr:colOff>
      <xdr:row>40</xdr:row>
      <xdr:rowOff>165907</xdr:rowOff>
    </xdr:to>
    <xdr:cxnSp macro="">
      <xdr:nvCxnSpPr>
        <xdr:cNvPr id="421" name="直線コネクタ 420"/>
        <xdr:cNvCxnSpPr/>
      </xdr:nvCxnSpPr>
      <xdr:spPr>
        <a:xfrm>
          <a:off x="22072600" y="702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128536</xdr:rowOff>
    </xdr:from>
    <xdr:ext cx="599010" cy="259045"/>
    <xdr:sp macro="" textlink="">
      <xdr:nvSpPr>
        <xdr:cNvPr id="422" name="【一般廃棄物処理施設】&#10;一人当たり有形固定資産（償却資産）額最大値テキスト"/>
        <xdr:cNvSpPr txBox="1"/>
      </xdr:nvSpPr>
      <xdr:spPr>
        <a:xfrm>
          <a:off x="22250400" y="5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251,890</a:t>
          </a:r>
          <a:endParaRPr kumimoji="1" lang="ja-JP" altLang="en-US" sz="1000" b="1">
            <a:latin typeface="ＭＳ Ｐゴシック"/>
          </a:endParaRPr>
        </a:p>
      </xdr:txBody>
    </xdr:sp>
    <xdr:clientData/>
  </xdr:oneCellAnchor>
  <xdr:twoCellAnchor>
    <xdr:from>
      <xdr:col>32</xdr:col>
      <xdr:colOff>98425</xdr:colOff>
      <xdr:row>35</xdr:row>
      <xdr:rowOff>10409</xdr:rowOff>
    </xdr:from>
    <xdr:to>
      <xdr:col>32</xdr:col>
      <xdr:colOff>276225</xdr:colOff>
      <xdr:row>35</xdr:row>
      <xdr:rowOff>10409</xdr:rowOff>
    </xdr:to>
    <xdr:cxnSp macro="">
      <xdr:nvCxnSpPr>
        <xdr:cNvPr id="423" name="直線コネクタ 422"/>
        <xdr:cNvCxnSpPr/>
      </xdr:nvCxnSpPr>
      <xdr:spPr>
        <a:xfrm>
          <a:off x="22072600" y="601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150168</xdr:rowOff>
    </xdr:from>
    <xdr:ext cx="599010" cy="259045"/>
    <xdr:sp macro="" textlink="">
      <xdr:nvSpPr>
        <xdr:cNvPr id="424" name="【一般廃棄物処理施設】&#10;一人当たり有形固定資産（償却資産）額平均値テキスト"/>
        <xdr:cNvSpPr txBox="1"/>
      </xdr:nvSpPr>
      <xdr:spPr>
        <a:xfrm>
          <a:off x="22250400" y="64938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291</xdr:rowOff>
    </xdr:from>
    <xdr:to>
      <xdr:col>32</xdr:col>
      <xdr:colOff>238125</xdr:colOff>
      <xdr:row>38</xdr:row>
      <xdr:rowOff>101891</xdr:rowOff>
    </xdr:to>
    <xdr:sp macro="" textlink="">
      <xdr:nvSpPr>
        <xdr:cNvPr id="425" name="フローチャート : 判断 424"/>
        <xdr:cNvSpPr/>
      </xdr:nvSpPr>
      <xdr:spPr>
        <a:xfrm>
          <a:off x="22110700" y="65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426" name="フローチャート : 判断 425"/>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120653</xdr:rowOff>
    </xdr:from>
    <xdr:ext cx="599010" cy="259045"/>
    <xdr:sp macro="" textlink="">
      <xdr:nvSpPr>
        <xdr:cNvPr id="427"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100363</xdr:rowOff>
    </xdr:from>
    <xdr:to>
      <xdr:col>31</xdr:col>
      <xdr:colOff>85725</xdr:colOff>
      <xdr:row>40</xdr:row>
      <xdr:rowOff>30513</xdr:rowOff>
    </xdr:to>
    <xdr:sp macro="" textlink="">
      <xdr:nvSpPr>
        <xdr:cNvPr id="433" name="円/楕円 432"/>
        <xdr:cNvSpPr/>
      </xdr:nvSpPr>
      <xdr:spPr>
        <a:xfrm>
          <a:off x="21272500" y="67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21640</xdr:rowOff>
    </xdr:from>
    <xdr:ext cx="534377" cy="259045"/>
    <xdr:sp macro="" textlink="">
      <xdr:nvSpPr>
        <xdr:cNvPr id="434" name="n_1mainValue【一般廃棄物処理施設】&#10;一人当たり有形固定資産（償却資産）額"/>
        <xdr:cNvSpPr txBox="1"/>
      </xdr:nvSpPr>
      <xdr:spPr>
        <a:xfrm>
          <a:off x="21043411" y="68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2" name="正方形/長方形 44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0" name="正方形/長方形 44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51" name="正方形/長方形 4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2" name="正方形/長方形 4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3" name="正方形/長方形 4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4" name="正方形/長方形 4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5" name="正方形/長方形 4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6" name="正方形/長方形 4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7" name="正方形/長方形 4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8" name="正方形/長方形 4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9" name="テキスト ボックス 4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0" name="直線コネクタ 4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61" name="直線コネクタ 4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2" name="テキスト ボックス 46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3" name="直線コネクタ 4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4" name="テキスト ボックス 4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5" name="直線コネクタ 4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6" name="テキスト ボックス 4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7" name="直線コネクタ 4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8" name="テキスト ボックス 4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9" name="直線コネクタ 4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0" name="テキスト ボックス 4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1" name="直線コネクタ 4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2" name="テキスト ボックス 4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3" name="直線コネクタ 4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4" name="テキスト ボックス 4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76" name="直線コネクタ 475"/>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77"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78" name="直線コネクタ 477"/>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79"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80" name="直線コネクタ 47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481"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82" name="フローチャート : 判断 481"/>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8527</xdr:rowOff>
    </xdr:from>
    <xdr:to>
      <xdr:col>22</xdr:col>
      <xdr:colOff>415925</xdr:colOff>
      <xdr:row>81</xdr:row>
      <xdr:rowOff>110127</xdr:rowOff>
    </xdr:to>
    <xdr:sp macro="" textlink="">
      <xdr:nvSpPr>
        <xdr:cNvPr id="483" name="フローチャート : 判断 482"/>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126654</xdr:rowOff>
    </xdr:from>
    <xdr:ext cx="405111" cy="259045"/>
    <xdr:sp macro="" textlink="">
      <xdr:nvSpPr>
        <xdr:cNvPr id="484" name="n_1aveValue【消防施設】&#10;有形固定資産減価償却率"/>
        <xdr:cNvSpPr txBox="1"/>
      </xdr:nvSpPr>
      <xdr:spPr>
        <a:xfrm>
          <a:off x="15266043"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113030</xdr:rowOff>
    </xdr:from>
    <xdr:to>
      <xdr:col>22</xdr:col>
      <xdr:colOff>415925</xdr:colOff>
      <xdr:row>82</xdr:row>
      <xdr:rowOff>43180</xdr:rowOff>
    </xdr:to>
    <xdr:sp macro="" textlink="">
      <xdr:nvSpPr>
        <xdr:cNvPr id="490" name="円/楕円 489"/>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34307</xdr:rowOff>
    </xdr:from>
    <xdr:ext cx="405111" cy="259045"/>
    <xdr:sp macro="" textlink="">
      <xdr:nvSpPr>
        <xdr:cNvPr id="491" name="n_1mainValue【消防施設】&#10;有形固定資産減価償却率"/>
        <xdr:cNvSpPr txBox="1"/>
      </xdr:nvSpPr>
      <xdr:spPr>
        <a:xfrm>
          <a:off x="15266043"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2" name="直線コネクタ 5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3" name="テキスト ボックス 5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4" name="直線コネクタ 5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5" name="テキスト ボックス 5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6" name="直線コネクタ 5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7" name="テキスト ボックス 5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8" name="直線コネクタ 5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9" name="テキスト ボックス 5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513" name="直線コネクタ 512"/>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514"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515" name="直線コネクタ 514"/>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516"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517" name="直線コネクタ 516"/>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518"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519" name="フローチャート : 判断 518"/>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133604</xdr:rowOff>
    </xdr:from>
    <xdr:to>
      <xdr:col>31</xdr:col>
      <xdr:colOff>85725</xdr:colOff>
      <xdr:row>81</xdr:row>
      <xdr:rowOff>63754</xdr:rowOff>
    </xdr:to>
    <xdr:sp macro="" textlink="">
      <xdr:nvSpPr>
        <xdr:cNvPr id="520" name="フローチャート : 判断 519"/>
        <xdr:cNvSpPr/>
      </xdr:nvSpPr>
      <xdr:spPr>
        <a:xfrm>
          <a:off x="21272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54881</xdr:rowOff>
    </xdr:from>
    <xdr:ext cx="469744" cy="259045"/>
    <xdr:sp macro="" textlink="">
      <xdr:nvSpPr>
        <xdr:cNvPr id="521" name="n_1aveValue【消防施設】&#10;一人当たり面積"/>
        <xdr:cNvSpPr txBox="1"/>
      </xdr:nvSpPr>
      <xdr:spPr>
        <a:xfrm>
          <a:off x="21075727" y="1394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49022</xdr:rowOff>
    </xdr:from>
    <xdr:to>
      <xdr:col>31</xdr:col>
      <xdr:colOff>85725</xdr:colOff>
      <xdr:row>77</xdr:row>
      <xdr:rowOff>150622</xdr:rowOff>
    </xdr:to>
    <xdr:sp macro="" textlink="">
      <xdr:nvSpPr>
        <xdr:cNvPr id="527" name="円/楕円 526"/>
        <xdr:cNvSpPr/>
      </xdr:nvSpPr>
      <xdr:spPr>
        <a:xfrm>
          <a:off x="21272500" y="132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167149</xdr:rowOff>
    </xdr:from>
    <xdr:ext cx="469744" cy="259045"/>
    <xdr:sp macro="" textlink="">
      <xdr:nvSpPr>
        <xdr:cNvPr id="528" name="n_1mainValue【消防施設】&#10;一人当たり面積"/>
        <xdr:cNvSpPr txBox="1"/>
      </xdr:nvSpPr>
      <xdr:spPr>
        <a:xfrm>
          <a:off x="21075727" y="1302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9" name="テキスト ボックス 53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0" name="直線コネクタ 5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1" name="テキスト ボックス 5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2" name="直線コネクタ 5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3" name="テキスト ボックス 5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4" name="直線コネクタ 5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5" name="テキスト ボックス 5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6" name="直線コネクタ 5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7" name="テキスト ボックス 5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8" name="直線コネクタ 5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9" name="テキスト ボックス 5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53" name="直線コネクタ 552"/>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54"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55" name="直線コネクタ 554"/>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56"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57" name="直線コネクタ 55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558"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59" name="フローチャート : 判断 558"/>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560" name="フローチャート : 判断 559"/>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561"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46355</xdr:rowOff>
    </xdr:from>
    <xdr:to>
      <xdr:col>22</xdr:col>
      <xdr:colOff>415925</xdr:colOff>
      <xdr:row>107</xdr:row>
      <xdr:rowOff>147955</xdr:rowOff>
    </xdr:to>
    <xdr:sp macro="" textlink="">
      <xdr:nvSpPr>
        <xdr:cNvPr id="567" name="円/楕円 566"/>
        <xdr:cNvSpPr/>
      </xdr:nvSpPr>
      <xdr:spPr>
        <a:xfrm>
          <a:off x="15430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139082</xdr:rowOff>
    </xdr:from>
    <xdr:ext cx="405111" cy="259045"/>
    <xdr:sp macro="" textlink="">
      <xdr:nvSpPr>
        <xdr:cNvPr id="568" name="n_1mainValue【庁舎】&#10;有形固定資産減価償却率"/>
        <xdr:cNvSpPr txBox="1"/>
      </xdr:nvSpPr>
      <xdr:spPr>
        <a:xfrm>
          <a:off x="15266043"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9" name="正方形/長方形 5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0" name="正方形/長方形 5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1" name="正方形/長方形 5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2" name="正方形/長方形 5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3" name="正方形/長方形 5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4" name="正方形/長方形 5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5" name="正方形/長方形 5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6" name="正方形/長方形 5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7" name="テキスト ボックス 5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8" name="直線コネクタ 5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9" name="テキスト ボックス 5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93" name="直線コネクタ 592"/>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94"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95" name="直線コネクタ 594"/>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96"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97" name="直線コネクタ 596"/>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598"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99" name="フローチャート : 判断 598"/>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113030</xdr:rowOff>
    </xdr:from>
    <xdr:to>
      <xdr:col>31</xdr:col>
      <xdr:colOff>85725</xdr:colOff>
      <xdr:row>104</xdr:row>
      <xdr:rowOff>43180</xdr:rowOff>
    </xdr:to>
    <xdr:sp macro="" textlink="">
      <xdr:nvSpPr>
        <xdr:cNvPr id="600" name="フローチャート : 判断 599"/>
        <xdr:cNvSpPr/>
      </xdr:nvSpPr>
      <xdr:spPr>
        <a:xfrm>
          <a:off x="21272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34307</xdr:rowOff>
    </xdr:from>
    <xdr:ext cx="469744" cy="259045"/>
    <xdr:sp macro="" textlink="">
      <xdr:nvSpPr>
        <xdr:cNvPr id="601" name="n_1aveValue【庁舎】&#10;一人当たり面積"/>
        <xdr:cNvSpPr txBox="1"/>
      </xdr:nvSpPr>
      <xdr:spPr>
        <a:xfrm>
          <a:off x="21075727" y="1786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71120</xdr:rowOff>
    </xdr:from>
    <xdr:to>
      <xdr:col>31</xdr:col>
      <xdr:colOff>85725</xdr:colOff>
      <xdr:row>104</xdr:row>
      <xdr:rowOff>1270</xdr:rowOff>
    </xdr:to>
    <xdr:sp macro="" textlink="">
      <xdr:nvSpPr>
        <xdr:cNvPr id="607" name="円/楕円 606"/>
        <xdr:cNvSpPr/>
      </xdr:nvSpPr>
      <xdr:spPr>
        <a:xfrm>
          <a:off x="2127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17797</xdr:rowOff>
    </xdr:from>
    <xdr:ext cx="469744" cy="259045"/>
    <xdr:sp macro="" textlink="">
      <xdr:nvSpPr>
        <xdr:cNvPr id="608" name="n_1mainValue【庁舎】&#10;一人当たり面積"/>
        <xdr:cNvSpPr txBox="1"/>
      </xdr:nvSpPr>
      <xdr:spPr>
        <a:xfrm>
          <a:off x="21075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既存施設の集約化や除却についても見極めつつ、適切な維持管理上の必要額を算定し、各施設の維持補修費は計画的に実施することに努める。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8,860
8,844
694.98
14,862,028
12,489,188
1,056,132
6,487,844
14,226,405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毎年の人口減少や全国平均を上回る高齢化に加え、町内に中心となる産業が無いこと等により、財政基盤が弱く、類似団体を下回っている。職員数削減による人件費の削減、また緊急に必要な事業を峻別し、投資的経費を抑制するなど、徹底的な歳出の見直しを実施するとともに、税収の収納率向上対策、使用料等の見直しによる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84667</xdr:rowOff>
    </xdr:to>
    <xdr:cxnSp macro="">
      <xdr:nvCxnSpPr>
        <xdr:cNvPr id="69" name="直線コネクタ 68"/>
        <xdr:cNvCxnSpPr/>
      </xdr:nvCxnSpPr>
      <xdr:spPr>
        <a:xfrm>
          <a:off x="4114800" y="76054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73176</xdr:rowOff>
    </xdr:to>
    <xdr:cxnSp macro="">
      <xdr:nvCxnSpPr>
        <xdr:cNvPr id="72" name="直線コネクタ 71"/>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76701</xdr:rowOff>
    </xdr:from>
    <xdr:ext cx="736600" cy="259045"/>
    <xdr:sp macro="" textlink="">
      <xdr:nvSpPr>
        <xdr:cNvPr id="74" name="テキスト ボックス 73"/>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73176</xdr:rowOff>
    </xdr:from>
    <xdr:to>
      <xdr:col>4</xdr:col>
      <xdr:colOff>482600</xdr:colOff>
      <xdr:row>44</xdr:row>
      <xdr:rowOff>73176</xdr:rowOff>
    </xdr:to>
    <xdr:cxnSp macro="">
      <xdr:nvCxnSpPr>
        <xdr:cNvPr id="75" name="直線コネクタ 74"/>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99682</xdr:rowOff>
    </xdr:from>
    <xdr:ext cx="762000" cy="259045"/>
    <xdr:sp macro="" textlink="">
      <xdr:nvSpPr>
        <xdr:cNvPr id="77" name="テキスト ボックス 76"/>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84667</xdr:rowOff>
    </xdr:to>
    <xdr:cxnSp macro="">
      <xdr:nvCxnSpPr>
        <xdr:cNvPr id="78" name="直線コネクタ 77"/>
        <xdr:cNvCxnSpPr/>
      </xdr:nvCxnSpPr>
      <xdr:spPr>
        <a:xfrm flipV="1">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2" name="テキスト ボックス 81"/>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2" name="円/楕円 91"/>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93" name="テキスト ボックス 92"/>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22376</xdr:rowOff>
    </xdr:from>
    <xdr:to>
      <xdr:col>3</xdr:col>
      <xdr:colOff>330200</xdr:colOff>
      <xdr:row>44</xdr:row>
      <xdr:rowOff>123976</xdr:rowOff>
    </xdr:to>
    <xdr:sp macro="" textlink="">
      <xdr:nvSpPr>
        <xdr:cNvPr id="94" name="円/楕円 93"/>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95" name="テキスト ボックス 94"/>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6" name="円/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定員適正化計画に基づいた職員数の削減、また事業を厳選し地方債の発行を抑制、及び委託料の見直し光熱水費の節約等による物件費の削減等により経常経費の抑制に努める。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64</xdr:row>
      <xdr:rowOff>24892</xdr:rowOff>
    </xdr:to>
    <xdr:cxnSp macro="">
      <xdr:nvCxnSpPr>
        <xdr:cNvPr id="130" name="直線コネクタ 129"/>
        <xdr:cNvCxnSpPr/>
      </xdr:nvCxnSpPr>
      <xdr:spPr>
        <a:xfrm>
          <a:off x="4114800" y="1084326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126746</xdr:rowOff>
    </xdr:from>
    <xdr:to>
      <xdr:col>6</xdr:col>
      <xdr:colOff>0</xdr:colOff>
      <xdr:row>63</xdr:row>
      <xdr:rowOff>41910</xdr:rowOff>
    </xdr:to>
    <xdr:cxnSp macro="">
      <xdr:nvCxnSpPr>
        <xdr:cNvPr id="133" name="直線コネクタ 132"/>
        <xdr:cNvCxnSpPr/>
      </xdr:nvCxnSpPr>
      <xdr:spPr>
        <a:xfrm>
          <a:off x="3225800" y="10413746"/>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81026</xdr:rowOff>
    </xdr:from>
    <xdr:to>
      <xdr:col>4</xdr:col>
      <xdr:colOff>482600</xdr:colOff>
      <xdr:row>60</xdr:row>
      <xdr:rowOff>126746</xdr:rowOff>
    </xdr:to>
    <xdr:cxnSp macro="">
      <xdr:nvCxnSpPr>
        <xdr:cNvPr id="136" name="直線コネクタ 135"/>
        <xdr:cNvCxnSpPr/>
      </xdr:nvCxnSpPr>
      <xdr:spPr>
        <a:xfrm>
          <a:off x="2336800" y="1019657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81026</xdr:rowOff>
    </xdr:from>
    <xdr:to>
      <xdr:col>3</xdr:col>
      <xdr:colOff>279400</xdr:colOff>
      <xdr:row>59</xdr:row>
      <xdr:rowOff>153416</xdr:rowOff>
    </xdr:to>
    <xdr:cxnSp macro="">
      <xdr:nvCxnSpPr>
        <xdr:cNvPr id="139" name="直線コネクタ 138"/>
        <xdr:cNvCxnSpPr/>
      </xdr:nvCxnSpPr>
      <xdr:spPr>
        <a:xfrm flipV="1">
          <a:off x="1447800" y="101965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9" name="円/楕円 148"/>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117619</xdr:rowOff>
    </xdr:from>
    <xdr:ext cx="762000" cy="259045"/>
    <xdr:sp macro="" textlink="">
      <xdr:nvSpPr>
        <xdr:cNvPr id="150"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1" name="円/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75946</xdr:rowOff>
    </xdr:from>
    <xdr:to>
      <xdr:col>4</xdr:col>
      <xdr:colOff>533400</xdr:colOff>
      <xdr:row>61</xdr:row>
      <xdr:rowOff>6096</xdr:rowOff>
    </xdr:to>
    <xdr:sp macro="" textlink="">
      <xdr:nvSpPr>
        <xdr:cNvPr id="153" name="円/楕円 152"/>
        <xdr:cNvSpPr/>
      </xdr:nvSpPr>
      <xdr:spPr>
        <a:xfrm>
          <a:off x="3175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16273</xdr:rowOff>
    </xdr:from>
    <xdr:ext cx="762000" cy="259045"/>
    <xdr:sp macro="" textlink="">
      <xdr:nvSpPr>
        <xdr:cNvPr id="154" name="テキスト ボックス 153"/>
        <xdr:cNvSpPr txBox="1"/>
      </xdr:nvSpPr>
      <xdr:spPr>
        <a:xfrm>
          <a:off x="2844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30226</xdr:rowOff>
    </xdr:from>
    <xdr:to>
      <xdr:col>3</xdr:col>
      <xdr:colOff>330200</xdr:colOff>
      <xdr:row>59</xdr:row>
      <xdr:rowOff>131826</xdr:rowOff>
    </xdr:to>
    <xdr:sp macro="" textlink="">
      <xdr:nvSpPr>
        <xdr:cNvPr id="155" name="円/楕円 154"/>
        <xdr:cNvSpPr/>
      </xdr:nvSpPr>
      <xdr:spPr>
        <a:xfrm>
          <a:off x="2286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142003</xdr:rowOff>
    </xdr:from>
    <xdr:ext cx="762000" cy="259045"/>
    <xdr:sp macro="" textlink="">
      <xdr:nvSpPr>
        <xdr:cNvPr id="156" name="テキスト ボックス 155"/>
        <xdr:cNvSpPr txBox="1"/>
      </xdr:nvSpPr>
      <xdr:spPr>
        <a:xfrm>
          <a:off x="1955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102616</xdr:rowOff>
    </xdr:from>
    <xdr:to>
      <xdr:col>2</xdr:col>
      <xdr:colOff>127000</xdr:colOff>
      <xdr:row>60</xdr:row>
      <xdr:rowOff>32766</xdr:rowOff>
    </xdr:to>
    <xdr:sp macro="" textlink="">
      <xdr:nvSpPr>
        <xdr:cNvPr id="157" name="円/楕円 156"/>
        <xdr:cNvSpPr/>
      </xdr:nvSpPr>
      <xdr:spPr>
        <a:xfrm>
          <a:off x="1397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42943</xdr:rowOff>
    </xdr:from>
    <xdr:ext cx="762000" cy="259045"/>
    <xdr:sp macro="" textlink="">
      <xdr:nvSpPr>
        <xdr:cNvPr id="158" name="テキスト ボックス 157"/>
        <xdr:cNvSpPr txBox="1"/>
      </xdr:nvSpPr>
      <xdr:spPr>
        <a:xfrm>
          <a:off x="1066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[404,212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定員適正化計画に基づいた職員数の削減、また事業を厳選し地方債の発行を抑制、及び委託料の見直し光熱水費の節約等による物件費の削減等により経常経費の抑制に努める。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165167</xdr:rowOff>
    </xdr:from>
    <xdr:to>
      <xdr:col>7</xdr:col>
      <xdr:colOff>152400</xdr:colOff>
      <xdr:row>85</xdr:row>
      <xdr:rowOff>40219</xdr:rowOff>
    </xdr:to>
    <xdr:cxnSp macro="">
      <xdr:nvCxnSpPr>
        <xdr:cNvPr id="192" name="直線コネクタ 191"/>
        <xdr:cNvCxnSpPr/>
      </xdr:nvCxnSpPr>
      <xdr:spPr>
        <a:xfrm>
          <a:off x="4114800" y="14566967"/>
          <a:ext cx="838200" cy="4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132500</xdr:rowOff>
    </xdr:from>
    <xdr:to>
      <xdr:col>6</xdr:col>
      <xdr:colOff>0</xdr:colOff>
      <xdr:row>84</xdr:row>
      <xdr:rowOff>165167</xdr:rowOff>
    </xdr:to>
    <xdr:cxnSp macro="">
      <xdr:nvCxnSpPr>
        <xdr:cNvPr id="195" name="直線コネクタ 194"/>
        <xdr:cNvCxnSpPr/>
      </xdr:nvCxnSpPr>
      <xdr:spPr>
        <a:xfrm>
          <a:off x="3225800" y="14534300"/>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154632</xdr:rowOff>
    </xdr:from>
    <xdr:ext cx="736600" cy="259045"/>
    <xdr:sp macro="" textlink="">
      <xdr:nvSpPr>
        <xdr:cNvPr id="197" name="テキスト ボックス 196"/>
        <xdr:cNvSpPr txBox="1"/>
      </xdr:nvSpPr>
      <xdr:spPr>
        <a:xfrm>
          <a:off x="3733800" y="1404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15275</xdr:rowOff>
    </xdr:from>
    <xdr:to>
      <xdr:col>4</xdr:col>
      <xdr:colOff>482600</xdr:colOff>
      <xdr:row>84</xdr:row>
      <xdr:rowOff>132500</xdr:rowOff>
    </xdr:to>
    <xdr:cxnSp macro="">
      <xdr:nvCxnSpPr>
        <xdr:cNvPr id="198" name="直線コネクタ 197"/>
        <xdr:cNvCxnSpPr/>
      </xdr:nvCxnSpPr>
      <xdr:spPr>
        <a:xfrm>
          <a:off x="2336800" y="14417075"/>
          <a:ext cx="889000" cy="11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162670</xdr:rowOff>
    </xdr:from>
    <xdr:ext cx="762000" cy="259045"/>
    <xdr:sp macro="" textlink="">
      <xdr:nvSpPr>
        <xdr:cNvPr id="200" name="テキスト ボックス 199"/>
        <xdr:cNvSpPr txBox="1"/>
      </xdr:nvSpPr>
      <xdr:spPr>
        <a:xfrm>
          <a:off x="2844800" y="1405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8618</xdr:rowOff>
    </xdr:from>
    <xdr:to>
      <xdr:col>3</xdr:col>
      <xdr:colOff>279400</xdr:colOff>
      <xdr:row>84</xdr:row>
      <xdr:rowOff>15275</xdr:rowOff>
    </xdr:to>
    <xdr:cxnSp macro="">
      <xdr:nvCxnSpPr>
        <xdr:cNvPr id="201" name="直線コネクタ 200"/>
        <xdr:cNvCxnSpPr/>
      </xdr:nvCxnSpPr>
      <xdr:spPr>
        <a:xfrm>
          <a:off x="1447800" y="14410418"/>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129866</xdr:rowOff>
    </xdr:from>
    <xdr:ext cx="762000" cy="259045"/>
    <xdr:sp macro="" textlink="">
      <xdr:nvSpPr>
        <xdr:cNvPr id="203" name="テキスト ボックス 202"/>
        <xdr:cNvSpPr txBox="1"/>
      </xdr:nvSpPr>
      <xdr:spPr>
        <a:xfrm>
          <a:off x="1955800" y="1401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115478</xdr:rowOff>
    </xdr:from>
    <xdr:ext cx="762000" cy="259045"/>
    <xdr:sp macro="" textlink="">
      <xdr:nvSpPr>
        <xdr:cNvPr id="205" name="テキスト ボックス 204"/>
        <xdr:cNvSpPr txBox="1"/>
      </xdr:nvSpPr>
      <xdr:spPr>
        <a:xfrm>
          <a:off x="1066800" y="1400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160869</xdr:rowOff>
    </xdr:from>
    <xdr:to>
      <xdr:col>7</xdr:col>
      <xdr:colOff>203200</xdr:colOff>
      <xdr:row>85</xdr:row>
      <xdr:rowOff>91019</xdr:rowOff>
    </xdr:to>
    <xdr:sp macro="" textlink="">
      <xdr:nvSpPr>
        <xdr:cNvPr id="211" name="円/楕円 210"/>
        <xdr:cNvSpPr/>
      </xdr:nvSpPr>
      <xdr:spPr>
        <a:xfrm>
          <a:off x="4902200" y="145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132946</xdr:rowOff>
    </xdr:from>
    <xdr:ext cx="762000" cy="259045"/>
    <xdr:sp macro="" textlink="">
      <xdr:nvSpPr>
        <xdr:cNvPr id="212" name="人件費・物件費等の状況該当値テキスト"/>
        <xdr:cNvSpPr txBox="1"/>
      </xdr:nvSpPr>
      <xdr:spPr>
        <a:xfrm>
          <a:off x="5041900" y="1453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404,212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114367</xdr:rowOff>
    </xdr:from>
    <xdr:to>
      <xdr:col>6</xdr:col>
      <xdr:colOff>50800</xdr:colOff>
      <xdr:row>85</xdr:row>
      <xdr:rowOff>44517</xdr:rowOff>
    </xdr:to>
    <xdr:sp macro="" textlink="">
      <xdr:nvSpPr>
        <xdr:cNvPr id="213" name="円/楕円 212"/>
        <xdr:cNvSpPr/>
      </xdr:nvSpPr>
      <xdr:spPr>
        <a:xfrm>
          <a:off x="4064000" y="145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29294</xdr:rowOff>
    </xdr:from>
    <xdr:ext cx="736600" cy="259045"/>
    <xdr:sp macro="" textlink="">
      <xdr:nvSpPr>
        <xdr:cNvPr id="214" name="テキスト ボックス 213"/>
        <xdr:cNvSpPr txBox="1"/>
      </xdr:nvSpPr>
      <xdr:spPr>
        <a:xfrm>
          <a:off x="3733800" y="1460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381,086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81700</xdr:rowOff>
    </xdr:from>
    <xdr:to>
      <xdr:col>4</xdr:col>
      <xdr:colOff>533400</xdr:colOff>
      <xdr:row>85</xdr:row>
      <xdr:rowOff>11850</xdr:rowOff>
    </xdr:to>
    <xdr:sp macro="" textlink="">
      <xdr:nvSpPr>
        <xdr:cNvPr id="215" name="円/楕円 214"/>
        <xdr:cNvSpPr/>
      </xdr:nvSpPr>
      <xdr:spPr>
        <a:xfrm>
          <a:off x="3175000" y="1448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168077</xdr:rowOff>
    </xdr:from>
    <xdr:ext cx="762000" cy="259045"/>
    <xdr:sp macro="" textlink="">
      <xdr:nvSpPr>
        <xdr:cNvPr id="216" name="テキスト ボックス 215"/>
        <xdr:cNvSpPr txBox="1"/>
      </xdr:nvSpPr>
      <xdr:spPr>
        <a:xfrm>
          <a:off x="2844800" y="1456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364,841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135925</xdr:rowOff>
    </xdr:from>
    <xdr:to>
      <xdr:col>3</xdr:col>
      <xdr:colOff>330200</xdr:colOff>
      <xdr:row>84</xdr:row>
      <xdr:rowOff>66075</xdr:rowOff>
    </xdr:to>
    <xdr:sp macro="" textlink="">
      <xdr:nvSpPr>
        <xdr:cNvPr id="217" name="円/楕円 216"/>
        <xdr:cNvSpPr/>
      </xdr:nvSpPr>
      <xdr:spPr>
        <a:xfrm>
          <a:off x="2286000" y="143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50852</xdr:rowOff>
    </xdr:from>
    <xdr:ext cx="762000" cy="259045"/>
    <xdr:sp macro="" textlink="">
      <xdr:nvSpPr>
        <xdr:cNvPr id="218" name="テキスト ボックス 217"/>
        <xdr:cNvSpPr txBox="1"/>
      </xdr:nvSpPr>
      <xdr:spPr>
        <a:xfrm>
          <a:off x="1955800" y="1445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306,544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129268</xdr:rowOff>
    </xdr:from>
    <xdr:to>
      <xdr:col>2</xdr:col>
      <xdr:colOff>127000</xdr:colOff>
      <xdr:row>84</xdr:row>
      <xdr:rowOff>59418</xdr:rowOff>
    </xdr:to>
    <xdr:sp macro="" textlink="">
      <xdr:nvSpPr>
        <xdr:cNvPr id="219" name="円/楕円 218"/>
        <xdr:cNvSpPr/>
      </xdr:nvSpPr>
      <xdr:spPr>
        <a:xfrm>
          <a:off x="1397000" y="1435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44195</xdr:rowOff>
    </xdr:from>
    <xdr:ext cx="762000" cy="259045"/>
    <xdr:sp macro="" textlink="">
      <xdr:nvSpPr>
        <xdr:cNvPr id="220" name="テキスト ボックス 219"/>
        <xdr:cNvSpPr txBox="1"/>
      </xdr:nvSpPr>
      <xdr:spPr>
        <a:xfrm>
          <a:off x="1066800" y="1444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適正な給与水準となるよう給与の適正化に努める。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84</xdr:row>
      <xdr:rowOff>7862</xdr:rowOff>
    </xdr:to>
    <xdr:cxnSp macro="">
      <xdr:nvCxnSpPr>
        <xdr:cNvPr id="256" name="直線コネクタ 255"/>
        <xdr:cNvCxnSpPr/>
      </xdr:nvCxnSpPr>
      <xdr:spPr>
        <a:xfrm>
          <a:off x="16179800" y="1434071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84</xdr:row>
      <xdr:rowOff>134257</xdr:rowOff>
    </xdr:to>
    <xdr:cxnSp macro="">
      <xdr:nvCxnSpPr>
        <xdr:cNvPr id="259" name="直線コネクタ 258"/>
        <xdr:cNvCxnSpPr/>
      </xdr:nvCxnSpPr>
      <xdr:spPr>
        <a:xfrm flipV="1">
          <a:off x="15290800" y="14340718"/>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0" name="フローチャート : 判断 259"/>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1" name="テキスト ボックス 260"/>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84</xdr:row>
      <xdr:rowOff>134257</xdr:rowOff>
    </xdr:to>
    <xdr:cxnSp macro="">
      <xdr:nvCxnSpPr>
        <xdr:cNvPr id="262" name="直線コネクタ 261"/>
        <xdr:cNvCxnSpPr/>
      </xdr:nvCxnSpPr>
      <xdr:spPr>
        <a:xfrm>
          <a:off x="14401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128512</xdr:rowOff>
    </xdr:from>
    <xdr:to>
      <xdr:col>22</xdr:col>
      <xdr:colOff>254000</xdr:colOff>
      <xdr:row>84</xdr:row>
      <xdr:rowOff>58662</xdr:rowOff>
    </xdr:to>
    <xdr:sp macro="" textlink="">
      <xdr:nvSpPr>
        <xdr:cNvPr id="263" name="フローチャート : 判断 262"/>
        <xdr:cNvSpPr/>
      </xdr:nvSpPr>
      <xdr:spPr>
        <a:xfrm>
          <a:off x="15240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64" name="テキスト ボックス 263"/>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89</xdr:row>
      <xdr:rowOff>104321</xdr:rowOff>
    </xdr:to>
    <xdr:cxnSp macro="">
      <xdr:nvCxnSpPr>
        <xdr:cNvPr id="265" name="直線コネクタ 264"/>
        <xdr:cNvCxnSpPr/>
      </xdr:nvCxnSpPr>
      <xdr:spPr>
        <a:xfrm flipV="1">
          <a:off x="13512800" y="14501586"/>
          <a:ext cx="889000" cy="8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6" name="フローチャート : 判断 265"/>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57348</xdr:rowOff>
    </xdr:from>
    <xdr:ext cx="762000" cy="259045"/>
    <xdr:sp macro="" textlink="">
      <xdr:nvSpPr>
        <xdr:cNvPr id="267" name="テキスト ボックス 266"/>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68" name="フローチャート : 判断 267"/>
        <xdr:cNvSpPr/>
      </xdr:nvSpPr>
      <xdr:spPr>
        <a:xfrm>
          <a:off x="13462000" y="1522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73375</xdr:rowOff>
    </xdr:from>
    <xdr:ext cx="762000" cy="259045"/>
    <xdr:sp macro="" textlink="">
      <xdr:nvSpPr>
        <xdr:cNvPr id="269" name="テキスト ボックス 268"/>
        <xdr:cNvSpPr txBox="1"/>
      </xdr:nvSpPr>
      <xdr:spPr>
        <a:xfrm>
          <a:off x="13131800" y="149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5" name="円/楕円 274"/>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145039</xdr:rowOff>
    </xdr:from>
    <xdr:ext cx="762000" cy="259045"/>
    <xdr:sp macro="" textlink="">
      <xdr:nvSpPr>
        <xdr:cNvPr id="276" name="給与水準   （国との比較）該当値テキスト"/>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7" name="円/楕円 276"/>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78" name="テキスト ボックス 277"/>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79" name="円/楕円 278"/>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80" name="テキスト ボックス 279"/>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1" name="円/楕円 280"/>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135363</xdr:rowOff>
    </xdr:from>
    <xdr:ext cx="762000" cy="259045"/>
    <xdr:sp macro="" textlink="">
      <xdr:nvSpPr>
        <xdr:cNvPr id="282" name="テキスト ボックス 281"/>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3" name="円/楕円 282"/>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4" name="テキスト ボックス 283"/>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５ヵ町村が合併したことにより、町の面積が広大で、支所･出張所の配置が必要であることから類似団体平均の約２倍となっている。また、救急体制を整備し平成２４年度から活動したことにより、昨年度から増加の傾向にある。今後、支所・出張所業務についても更なる検討を進めると共に、定員適正化計画に基づく民間委託の推進等により、適正な職員数の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89444</xdr:rowOff>
    </xdr:from>
    <xdr:to>
      <xdr:col>24</xdr:col>
      <xdr:colOff>558800</xdr:colOff>
      <xdr:row>66</xdr:row>
      <xdr:rowOff>132878</xdr:rowOff>
    </xdr:to>
    <xdr:cxnSp macro="">
      <xdr:nvCxnSpPr>
        <xdr:cNvPr id="321" name="直線コネクタ 320"/>
        <xdr:cNvCxnSpPr/>
      </xdr:nvCxnSpPr>
      <xdr:spPr>
        <a:xfrm>
          <a:off x="16179800" y="114051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50147</xdr:rowOff>
    </xdr:from>
    <xdr:to>
      <xdr:col>23</xdr:col>
      <xdr:colOff>406400</xdr:colOff>
      <xdr:row>66</xdr:row>
      <xdr:rowOff>89444</xdr:rowOff>
    </xdr:to>
    <xdr:cxnSp macro="">
      <xdr:nvCxnSpPr>
        <xdr:cNvPr id="324" name="直線コネクタ 323"/>
        <xdr:cNvCxnSpPr/>
      </xdr:nvCxnSpPr>
      <xdr:spPr>
        <a:xfrm>
          <a:off x="15290800" y="11365847"/>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5" name="フローチャート : 判断 324"/>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61303</xdr:rowOff>
    </xdr:from>
    <xdr:ext cx="736600" cy="259045"/>
    <xdr:sp macro="" textlink="">
      <xdr:nvSpPr>
        <xdr:cNvPr id="326" name="テキスト ボックス 325"/>
        <xdr:cNvSpPr txBox="1"/>
      </xdr:nvSpPr>
      <xdr:spPr>
        <a:xfrm>
          <a:off x="15798800" y="10348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7403</xdr:rowOff>
    </xdr:from>
    <xdr:to>
      <xdr:col>22</xdr:col>
      <xdr:colOff>203200</xdr:colOff>
      <xdr:row>66</xdr:row>
      <xdr:rowOff>50147</xdr:rowOff>
    </xdr:to>
    <xdr:cxnSp macro="">
      <xdr:nvCxnSpPr>
        <xdr:cNvPr id="327" name="直線コネクタ 326"/>
        <xdr:cNvCxnSpPr/>
      </xdr:nvCxnSpPr>
      <xdr:spPr>
        <a:xfrm>
          <a:off x="14401800" y="11323103"/>
          <a:ext cx="889000" cy="4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8" name="フローチャート : 判断 327"/>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89570</xdr:rowOff>
    </xdr:from>
    <xdr:ext cx="762000" cy="259045"/>
    <xdr:sp macro="" textlink="">
      <xdr:nvSpPr>
        <xdr:cNvPr id="329" name="テキスト ボックス 328"/>
        <xdr:cNvSpPr txBox="1"/>
      </xdr:nvSpPr>
      <xdr:spPr>
        <a:xfrm>
          <a:off x="14909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53377</xdr:rowOff>
    </xdr:from>
    <xdr:to>
      <xdr:col>21</xdr:col>
      <xdr:colOff>0</xdr:colOff>
      <xdr:row>66</xdr:row>
      <xdr:rowOff>7403</xdr:rowOff>
    </xdr:to>
    <xdr:cxnSp macro="">
      <xdr:nvCxnSpPr>
        <xdr:cNvPr id="330" name="直線コネクタ 329"/>
        <xdr:cNvCxnSpPr/>
      </xdr:nvCxnSpPr>
      <xdr:spPr>
        <a:xfrm>
          <a:off x="13512800" y="11197627"/>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1" name="フローチャート : 判断 330"/>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32" name="テキスト ボックス 331"/>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33" name="フローチャート : 判断 332"/>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48204</xdr:rowOff>
    </xdr:from>
    <xdr:ext cx="762000" cy="259045"/>
    <xdr:sp macro="" textlink="">
      <xdr:nvSpPr>
        <xdr:cNvPr id="334" name="テキスト ボックス 333"/>
        <xdr:cNvSpPr txBox="1"/>
      </xdr:nvSpPr>
      <xdr:spPr>
        <a:xfrm>
          <a:off x="13131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82078</xdr:rowOff>
    </xdr:from>
    <xdr:to>
      <xdr:col>24</xdr:col>
      <xdr:colOff>609600</xdr:colOff>
      <xdr:row>67</xdr:row>
      <xdr:rowOff>12228</xdr:rowOff>
    </xdr:to>
    <xdr:sp macro="" textlink="">
      <xdr:nvSpPr>
        <xdr:cNvPr id="340" name="円/楕円 339"/>
        <xdr:cNvSpPr/>
      </xdr:nvSpPr>
      <xdr:spPr>
        <a:xfrm>
          <a:off x="16967200" y="113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149405</xdr:rowOff>
    </xdr:from>
    <xdr:ext cx="762000" cy="259045"/>
    <xdr:sp macro="" textlink="">
      <xdr:nvSpPr>
        <xdr:cNvPr id="341" name="定員管理の状況該当値テキスト"/>
        <xdr:cNvSpPr txBox="1"/>
      </xdr:nvSpPr>
      <xdr:spPr>
        <a:xfrm>
          <a:off x="17106900" y="1129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38644</xdr:rowOff>
    </xdr:from>
    <xdr:to>
      <xdr:col>23</xdr:col>
      <xdr:colOff>457200</xdr:colOff>
      <xdr:row>66</xdr:row>
      <xdr:rowOff>140244</xdr:rowOff>
    </xdr:to>
    <xdr:sp macro="" textlink="">
      <xdr:nvSpPr>
        <xdr:cNvPr id="342" name="円/楕円 341"/>
        <xdr:cNvSpPr/>
      </xdr:nvSpPr>
      <xdr:spPr>
        <a:xfrm>
          <a:off x="16129000" y="11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125021</xdr:rowOff>
    </xdr:from>
    <xdr:ext cx="736600" cy="259045"/>
    <xdr:sp macro="" textlink="">
      <xdr:nvSpPr>
        <xdr:cNvPr id="343" name="テキスト ボックス 342"/>
        <xdr:cNvSpPr txBox="1"/>
      </xdr:nvSpPr>
      <xdr:spPr>
        <a:xfrm>
          <a:off x="15798800" y="114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170797</xdr:rowOff>
    </xdr:from>
    <xdr:to>
      <xdr:col>22</xdr:col>
      <xdr:colOff>254000</xdr:colOff>
      <xdr:row>66</xdr:row>
      <xdr:rowOff>100947</xdr:rowOff>
    </xdr:to>
    <xdr:sp macro="" textlink="">
      <xdr:nvSpPr>
        <xdr:cNvPr id="344" name="円/楕円 343"/>
        <xdr:cNvSpPr/>
      </xdr:nvSpPr>
      <xdr:spPr>
        <a:xfrm>
          <a:off x="15240000" y="113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85724</xdr:rowOff>
    </xdr:from>
    <xdr:ext cx="762000" cy="259045"/>
    <xdr:sp macro="" textlink="">
      <xdr:nvSpPr>
        <xdr:cNvPr id="345" name="テキスト ボックス 344"/>
        <xdr:cNvSpPr txBox="1"/>
      </xdr:nvSpPr>
      <xdr:spPr>
        <a:xfrm>
          <a:off x="14909800" y="1140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128053</xdr:rowOff>
    </xdr:from>
    <xdr:to>
      <xdr:col>21</xdr:col>
      <xdr:colOff>50800</xdr:colOff>
      <xdr:row>66</xdr:row>
      <xdr:rowOff>58203</xdr:rowOff>
    </xdr:to>
    <xdr:sp macro="" textlink="">
      <xdr:nvSpPr>
        <xdr:cNvPr id="346" name="円/楕円 345"/>
        <xdr:cNvSpPr/>
      </xdr:nvSpPr>
      <xdr:spPr>
        <a:xfrm>
          <a:off x="14351000" y="112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42980</xdr:rowOff>
    </xdr:from>
    <xdr:ext cx="762000" cy="259045"/>
    <xdr:sp macro="" textlink="">
      <xdr:nvSpPr>
        <xdr:cNvPr id="347" name="テキスト ボックス 346"/>
        <xdr:cNvSpPr txBox="1"/>
      </xdr:nvSpPr>
      <xdr:spPr>
        <a:xfrm>
          <a:off x="14020800" y="1135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2577</xdr:rowOff>
    </xdr:from>
    <xdr:to>
      <xdr:col>19</xdr:col>
      <xdr:colOff>533400</xdr:colOff>
      <xdr:row>65</xdr:row>
      <xdr:rowOff>104177</xdr:rowOff>
    </xdr:to>
    <xdr:sp macro="" textlink="">
      <xdr:nvSpPr>
        <xdr:cNvPr id="348" name="円/楕円 347"/>
        <xdr:cNvSpPr/>
      </xdr:nvSpPr>
      <xdr:spPr>
        <a:xfrm>
          <a:off x="13462000" y="111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88954</xdr:rowOff>
    </xdr:from>
    <xdr:ext cx="762000" cy="259045"/>
    <xdr:sp macro="" textlink="">
      <xdr:nvSpPr>
        <xdr:cNvPr id="349" name="テキスト ボックス 348"/>
        <xdr:cNvSpPr txBox="1"/>
      </xdr:nvSpPr>
      <xdr:spPr>
        <a:xfrm>
          <a:off x="13131800" y="1123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以前に行った事業の地方債償還はピークを越えたが、依然高い値であるため、普通建設事業の見直し等により地方債発行額を、臨時財政対策債を除いて１０億円以下に抑制するなど、起債に大きく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40132</xdr:rowOff>
    </xdr:to>
    <xdr:cxnSp macro="">
      <xdr:nvCxnSpPr>
        <xdr:cNvPr id="381" name="直線コネクタ 380"/>
        <xdr:cNvCxnSpPr/>
      </xdr:nvCxnSpPr>
      <xdr:spPr>
        <a:xfrm>
          <a:off x="16179800" y="68981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40132</xdr:rowOff>
    </xdr:from>
    <xdr:to>
      <xdr:col>23</xdr:col>
      <xdr:colOff>406400</xdr:colOff>
      <xdr:row>40</xdr:row>
      <xdr:rowOff>117348</xdr:rowOff>
    </xdr:to>
    <xdr:cxnSp macro="">
      <xdr:nvCxnSpPr>
        <xdr:cNvPr id="384" name="直線コネクタ 383"/>
        <xdr:cNvCxnSpPr/>
      </xdr:nvCxnSpPr>
      <xdr:spPr>
        <a:xfrm flipV="1">
          <a:off x="15290800" y="68981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5" name="フローチャート : 判断 38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6" name="テキスト ボックス 385"/>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117348</xdr:rowOff>
    </xdr:from>
    <xdr:to>
      <xdr:col>22</xdr:col>
      <xdr:colOff>203200</xdr:colOff>
      <xdr:row>41</xdr:row>
      <xdr:rowOff>129286</xdr:rowOff>
    </xdr:to>
    <xdr:cxnSp macro="">
      <xdr:nvCxnSpPr>
        <xdr:cNvPr id="387" name="直線コネクタ 386"/>
        <xdr:cNvCxnSpPr/>
      </xdr:nvCxnSpPr>
      <xdr:spPr>
        <a:xfrm flipV="1">
          <a:off x="14401800" y="697534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9" name="テキスト ボックス 38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150876</xdr:rowOff>
    </xdr:to>
    <xdr:cxnSp macro="">
      <xdr:nvCxnSpPr>
        <xdr:cNvPr id="390" name="直線コネクタ 389"/>
        <xdr:cNvCxnSpPr/>
      </xdr:nvCxnSpPr>
      <xdr:spPr>
        <a:xfrm flipV="1">
          <a:off x="13512800" y="715873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92" name="テキスト ボックス 391"/>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3" name="フローチャート : 判断 392"/>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394" name="テキスト ボックス 393"/>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160782</xdr:rowOff>
    </xdr:from>
    <xdr:to>
      <xdr:col>24</xdr:col>
      <xdr:colOff>609600</xdr:colOff>
      <xdr:row>40</xdr:row>
      <xdr:rowOff>90932</xdr:rowOff>
    </xdr:to>
    <xdr:sp macro="" textlink="">
      <xdr:nvSpPr>
        <xdr:cNvPr id="400" name="円/楕円 399"/>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5859</xdr:rowOff>
    </xdr:from>
    <xdr:ext cx="762000" cy="259045"/>
    <xdr:sp macro="" textlink="">
      <xdr:nvSpPr>
        <xdr:cNvPr id="401" name="公債費負担の状況該当値テキスト"/>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160782</xdr:rowOff>
    </xdr:from>
    <xdr:to>
      <xdr:col>23</xdr:col>
      <xdr:colOff>457200</xdr:colOff>
      <xdr:row>40</xdr:row>
      <xdr:rowOff>90932</xdr:rowOff>
    </xdr:to>
    <xdr:sp macro="" textlink="">
      <xdr:nvSpPr>
        <xdr:cNvPr id="402" name="円/楕円 401"/>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101109</xdr:rowOff>
    </xdr:from>
    <xdr:ext cx="736600" cy="259045"/>
    <xdr:sp macro="" textlink="">
      <xdr:nvSpPr>
        <xdr:cNvPr id="403" name="テキスト ボックス 40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66548</xdr:rowOff>
    </xdr:from>
    <xdr:to>
      <xdr:col>22</xdr:col>
      <xdr:colOff>254000</xdr:colOff>
      <xdr:row>40</xdr:row>
      <xdr:rowOff>168148</xdr:rowOff>
    </xdr:to>
    <xdr:sp macro="" textlink="">
      <xdr:nvSpPr>
        <xdr:cNvPr id="404" name="円/楕円 403"/>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6875</xdr:rowOff>
    </xdr:from>
    <xdr:ext cx="762000" cy="259045"/>
    <xdr:sp macro="" textlink="">
      <xdr:nvSpPr>
        <xdr:cNvPr id="405" name="テキスト ボックス 404"/>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6" name="円/楕円 405"/>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407" name="テキスト ボックス 406"/>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8" name="円/楕円 407"/>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409" name="テキスト ボックス 408"/>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等の積立により充当可能基金の増額等、類似団体平均を下回っている。しかし、多額の地方債残高があり、自主財源が乏しい団体であるため、今後においても投資的経費を厳選し、地方債発行額を抑制しながら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5" name="フローチャート :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7" name="フローチャート :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1" name="フローチャート : 判断 45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2" name="テキスト ボックス 45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8,860
8,844
694.98
14,862,028
12,489,188
1,056,132
6,487,844
14,226,405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ごみ収集業務や給食センター・保育園・診療所などの施設運営を直営で行っているほか、広大な行政区域を有するため類似団体と比較して多くなっている。定員適正化計画に基づいた職員数の削減による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96520</xdr:rowOff>
    </xdr:from>
    <xdr:to>
      <xdr:col>7</xdr:col>
      <xdr:colOff>15875</xdr:colOff>
      <xdr:row>38</xdr:row>
      <xdr:rowOff>142240</xdr:rowOff>
    </xdr:to>
    <xdr:cxnSp macro="">
      <xdr:nvCxnSpPr>
        <xdr:cNvPr id="66" name="直線コネクタ 65"/>
        <xdr:cNvCxnSpPr/>
      </xdr:nvCxnSpPr>
      <xdr:spPr>
        <a:xfrm>
          <a:off x="3987800" y="6611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96520</xdr:rowOff>
    </xdr:to>
    <xdr:cxnSp macro="">
      <xdr:nvCxnSpPr>
        <xdr:cNvPr id="69" name="直線コネクタ 68"/>
        <xdr:cNvCxnSpPr/>
      </xdr:nvCxnSpPr>
      <xdr:spPr>
        <a:xfrm>
          <a:off x="3098800" y="64135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37</xdr:row>
      <xdr:rowOff>69850</xdr:rowOff>
    </xdr:to>
    <xdr:cxnSp macro="">
      <xdr:nvCxnSpPr>
        <xdr:cNvPr id="72" name="直線コネクタ 71"/>
        <xdr:cNvCxnSpPr/>
      </xdr:nvCxnSpPr>
      <xdr:spPr>
        <a:xfrm>
          <a:off x="2209800" y="62306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58420</xdr:rowOff>
    </xdr:to>
    <xdr:cxnSp macro="">
      <xdr:nvCxnSpPr>
        <xdr:cNvPr id="75" name="直線コネクタ 74"/>
        <xdr:cNvCxnSpPr/>
      </xdr:nvCxnSpPr>
      <xdr:spPr>
        <a:xfrm>
          <a:off x="1320800" y="622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85" name="円/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45720</xdr:rowOff>
    </xdr:from>
    <xdr:to>
      <xdr:col>5</xdr:col>
      <xdr:colOff>600075</xdr:colOff>
      <xdr:row>38</xdr:row>
      <xdr:rowOff>147320</xdr:rowOff>
    </xdr:to>
    <xdr:sp macro="" textlink="">
      <xdr:nvSpPr>
        <xdr:cNvPr id="87" name="円/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1" name="円/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障害者自立支援事業の改正等により微増となった。今後も町単独事業の見直し、対象事業を厳選することにより負担軽減に努める。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19231</xdr:rowOff>
    </xdr:from>
    <xdr:to>
      <xdr:col>24</xdr:col>
      <xdr:colOff>31750</xdr:colOff>
      <xdr:row>16</xdr:row>
      <xdr:rowOff>84546</xdr:rowOff>
    </xdr:to>
    <xdr:cxnSp macro="">
      <xdr:nvCxnSpPr>
        <xdr:cNvPr id="129" name="直線コネクタ 128"/>
        <xdr:cNvCxnSpPr/>
      </xdr:nvCxnSpPr>
      <xdr:spPr>
        <a:xfrm>
          <a:off x="15671800" y="27624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16</xdr:row>
      <xdr:rowOff>19231</xdr:rowOff>
    </xdr:to>
    <xdr:cxnSp macro="">
      <xdr:nvCxnSpPr>
        <xdr:cNvPr id="132" name="直線コネクタ 131"/>
        <xdr:cNvCxnSpPr/>
      </xdr:nvCxnSpPr>
      <xdr:spPr>
        <a:xfrm>
          <a:off x="14782800" y="2573020"/>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34" name="テキスト ボックス 133"/>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107406</xdr:rowOff>
    </xdr:from>
    <xdr:to>
      <xdr:col>21</xdr:col>
      <xdr:colOff>361950</xdr:colOff>
      <xdr:row>15</xdr:row>
      <xdr:rowOff>1270</xdr:rowOff>
    </xdr:to>
    <xdr:cxnSp macro="">
      <xdr:nvCxnSpPr>
        <xdr:cNvPr id="135" name="直線コネクタ 134"/>
        <xdr:cNvCxnSpPr/>
      </xdr:nvCxnSpPr>
      <xdr:spPr>
        <a:xfrm>
          <a:off x="13893800" y="25077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134818</xdr:rowOff>
    </xdr:from>
    <xdr:ext cx="762000" cy="259045"/>
    <xdr:sp macro="" textlink="">
      <xdr:nvSpPr>
        <xdr:cNvPr id="137" name="テキスト ボックス 136"/>
        <xdr:cNvSpPr txBox="1"/>
      </xdr:nvSpPr>
      <xdr:spPr>
        <a:xfrm>
          <a:off x="14401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87812</xdr:rowOff>
    </xdr:from>
    <xdr:to>
      <xdr:col>20</xdr:col>
      <xdr:colOff>158750</xdr:colOff>
      <xdr:row>14</xdr:row>
      <xdr:rowOff>107406</xdr:rowOff>
    </xdr:to>
    <xdr:cxnSp macro="">
      <xdr:nvCxnSpPr>
        <xdr:cNvPr id="138" name="直線コネクタ 137"/>
        <xdr:cNvCxnSpPr/>
      </xdr:nvCxnSpPr>
      <xdr:spPr>
        <a:xfrm>
          <a:off x="13004800" y="24881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40" name="テキスト ボックス 139"/>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42" name="テキスト ボックス 141"/>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33746</xdr:rowOff>
    </xdr:from>
    <xdr:to>
      <xdr:col>24</xdr:col>
      <xdr:colOff>82550</xdr:colOff>
      <xdr:row>16</xdr:row>
      <xdr:rowOff>135346</xdr:rowOff>
    </xdr:to>
    <xdr:sp macro="" textlink="">
      <xdr:nvSpPr>
        <xdr:cNvPr id="148" name="円/楕円 147"/>
        <xdr:cNvSpPr/>
      </xdr:nvSpPr>
      <xdr:spPr>
        <a:xfrm>
          <a:off x="164592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5823</xdr:rowOff>
    </xdr:from>
    <xdr:ext cx="762000" cy="259045"/>
    <xdr:sp macro="" textlink="">
      <xdr:nvSpPr>
        <xdr:cNvPr id="149" name="物件費該当値テキスト"/>
        <xdr:cNvSpPr txBox="1"/>
      </xdr:nvSpPr>
      <xdr:spPr>
        <a:xfrm>
          <a:off x="16598900" y="274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139881</xdr:rowOff>
    </xdr:from>
    <xdr:to>
      <xdr:col>22</xdr:col>
      <xdr:colOff>615950</xdr:colOff>
      <xdr:row>16</xdr:row>
      <xdr:rowOff>70031</xdr:rowOff>
    </xdr:to>
    <xdr:sp macro="" textlink="">
      <xdr:nvSpPr>
        <xdr:cNvPr id="150" name="円/楕円 149"/>
        <xdr:cNvSpPr/>
      </xdr:nvSpPr>
      <xdr:spPr>
        <a:xfrm>
          <a:off x="15621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54808</xdr:rowOff>
    </xdr:from>
    <xdr:ext cx="736600" cy="259045"/>
    <xdr:sp macro="" textlink="">
      <xdr:nvSpPr>
        <xdr:cNvPr id="151" name="テキスト ボックス 150"/>
        <xdr:cNvSpPr txBox="1"/>
      </xdr:nvSpPr>
      <xdr:spPr>
        <a:xfrm>
          <a:off x="15290800" y="279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52" name="円/楕円 151"/>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53" name="テキスト ボックス 15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56606</xdr:rowOff>
    </xdr:from>
    <xdr:to>
      <xdr:col>20</xdr:col>
      <xdr:colOff>209550</xdr:colOff>
      <xdr:row>14</xdr:row>
      <xdr:rowOff>158206</xdr:rowOff>
    </xdr:to>
    <xdr:sp macro="" textlink="">
      <xdr:nvSpPr>
        <xdr:cNvPr id="154" name="円/楕円 153"/>
        <xdr:cNvSpPr/>
      </xdr:nvSpPr>
      <xdr:spPr>
        <a:xfrm>
          <a:off x="13843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168383</xdr:rowOff>
    </xdr:from>
    <xdr:ext cx="762000" cy="259045"/>
    <xdr:sp macro="" textlink="">
      <xdr:nvSpPr>
        <xdr:cNvPr id="155" name="テキスト ボックス 154"/>
        <xdr:cNvSpPr txBox="1"/>
      </xdr:nvSpPr>
      <xdr:spPr>
        <a:xfrm>
          <a:off x="13512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37012</xdr:rowOff>
    </xdr:from>
    <xdr:to>
      <xdr:col>19</xdr:col>
      <xdr:colOff>6350</xdr:colOff>
      <xdr:row>14</xdr:row>
      <xdr:rowOff>138612</xdr:rowOff>
    </xdr:to>
    <xdr:sp macro="" textlink="">
      <xdr:nvSpPr>
        <xdr:cNvPr id="156" name="円/楕円 155"/>
        <xdr:cNvSpPr/>
      </xdr:nvSpPr>
      <xdr:spPr>
        <a:xfrm>
          <a:off x="12954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148789</xdr:rowOff>
    </xdr:from>
    <xdr:ext cx="762000" cy="259045"/>
    <xdr:sp macro="" textlink="">
      <xdr:nvSpPr>
        <xdr:cNvPr id="157" name="テキスト ボックス 156"/>
        <xdr:cNvSpPr txBox="1"/>
      </xdr:nvSpPr>
      <xdr:spPr>
        <a:xfrm>
          <a:off x="12623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障害者自立支援事業の改正等により微増となった。今後も町単独事業の見直し、対象事業を厳選することにより負担軽減に努める。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xdr:rowOff>
    </xdr:from>
    <xdr:to>
      <xdr:col>7</xdr:col>
      <xdr:colOff>15875</xdr:colOff>
      <xdr:row>53</xdr:row>
      <xdr:rowOff>31750</xdr:rowOff>
    </xdr:to>
    <xdr:cxnSp macro="">
      <xdr:nvCxnSpPr>
        <xdr:cNvPr id="190" name="直線コネクタ 189"/>
        <xdr:cNvCxnSpPr/>
      </xdr:nvCxnSpPr>
      <xdr:spPr>
        <a:xfrm>
          <a:off x="3987800" y="9099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146050</xdr:rowOff>
    </xdr:from>
    <xdr:to>
      <xdr:col>5</xdr:col>
      <xdr:colOff>549275</xdr:colOff>
      <xdr:row>53</xdr:row>
      <xdr:rowOff>12700</xdr:rowOff>
    </xdr:to>
    <xdr:cxnSp macro="">
      <xdr:nvCxnSpPr>
        <xdr:cNvPr id="193" name="直線コネクタ 192"/>
        <xdr:cNvCxnSpPr/>
      </xdr:nvCxnSpPr>
      <xdr:spPr>
        <a:xfrm>
          <a:off x="3098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195" name="テキスト ボックス 194"/>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107950</xdr:rowOff>
    </xdr:from>
    <xdr:to>
      <xdr:col>4</xdr:col>
      <xdr:colOff>346075</xdr:colOff>
      <xdr:row>52</xdr:row>
      <xdr:rowOff>146050</xdr:rowOff>
    </xdr:to>
    <xdr:cxnSp macro="">
      <xdr:nvCxnSpPr>
        <xdr:cNvPr id="196" name="直線コネクタ 195"/>
        <xdr:cNvCxnSpPr/>
      </xdr:nvCxnSpPr>
      <xdr:spPr>
        <a:xfrm>
          <a:off x="2209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143527</xdr:rowOff>
    </xdr:from>
    <xdr:ext cx="762000" cy="259045"/>
    <xdr:sp macro="" textlink="">
      <xdr:nvSpPr>
        <xdr:cNvPr id="198" name="テキスト ボックス 197"/>
        <xdr:cNvSpPr txBox="1"/>
      </xdr:nvSpPr>
      <xdr:spPr>
        <a:xfrm>
          <a:off x="2717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88900</xdr:rowOff>
    </xdr:from>
    <xdr:to>
      <xdr:col>3</xdr:col>
      <xdr:colOff>142875</xdr:colOff>
      <xdr:row>52</xdr:row>
      <xdr:rowOff>107950</xdr:rowOff>
    </xdr:to>
    <xdr:cxnSp macro="">
      <xdr:nvCxnSpPr>
        <xdr:cNvPr id="199" name="直線コネクタ 198"/>
        <xdr:cNvCxnSpPr/>
      </xdr:nvCxnSpPr>
      <xdr:spPr>
        <a:xfrm>
          <a:off x="1320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01" name="テキスト ボックス 20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105427</xdr:rowOff>
    </xdr:from>
    <xdr:ext cx="762000" cy="259045"/>
    <xdr:sp macro="" textlink="">
      <xdr:nvSpPr>
        <xdr:cNvPr id="203" name="テキスト ボックス 202"/>
        <xdr:cNvSpPr txBox="1"/>
      </xdr:nvSpPr>
      <xdr:spPr>
        <a:xfrm>
          <a:off x="939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9" name="円/楕円 208"/>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60977</xdr:rowOff>
    </xdr:from>
    <xdr:ext cx="762000" cy="259045"/>
    <xdr:sp macro="" textlink="">
      <xdr:nvSpPr>
        <xdr:cNvPr id="210"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133350</xdr:rowOff>
    </xdr:from>
    <xdr:to>
      <xdr:col>5</xdr:col>
      <xdr:colOff>600075</xdr:colOff>
      <xdr:row>53</xdr:row>
      <xdr:rowOff>63500</xdr:rowOff>
    </xdr:to>
    <xdr:sp macro="" textlink="">
      <xdr:nvSpPr>
        <xdr:cNvPr id="211" name="円/楕円 210"/>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73677</xdr:rowOff>
    </xdr:from>
    <xdr:ext cx="736600" cy="259045"/>
    <xdr:sp macro="" textlink="">
      <xdr:nvSpPr>
        <xdr:cNvPr id="212" name="テキスト ボックス 211"/>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95250</xdr:rowOff>
    </xdr:from>
    <xdr:to>
      <xdr:col>4</xdr:col>
      <xdr:colOff>396875</xdr:colOff>
      <xdr:row>53</xdr:row>
      <xdr:rowOff>25400</xdr:rowOff>
    </xdr:to>
    <xdr:sp macro="" textlink="">
      <xdr:nvSpPr>
        <xdr:cNvPr id="213" name="円/楕円 212"/>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35577</xdr:rowOff>
    </xdr:from>
    <xdr:ext cx="762000" cy="259045"/>
    <xdr:sp macro="" textlink="">
      <xdr:nvSpPr>
        <xdr:cNvPr id="214" name="テキスト ボックス 213"/>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57150</xdr:rowOff>
    </xdr:from>
    <xdr:to>
      <xdr:col>3</xdr:col>
      <xdr:colOff>193675</xdr:colOff>
      <xdr:row>52</xdr:row>
      <xdr:rowOff>158750</xdr:rowOff>
    </xdr:to>
    <xdr:sp macro="" textlink="">
      <xdr:nvSpPr>
        <xdr:cNvPr id="215" name="円/楕円 214"/>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168927</xdr:rowOff>
    </xdr:from>
    <xdr:ext cx="762000" cy="259045"/>
    <xdr:sp macro="" textlink="">
      <xdr:nvSpPr>
        <xdr:cNvPr id="216" name="テキスト ボックス 215"/>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17" name="円/楕円 216"/>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8" name="テキスト ボックス 217"/>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簡易水道事業・集落排水事業等の各事業会計で独立採算がとれるよう経営健全化計画を策定し、歳出の削減に努める。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55</xdr:row>
      <xdr:rowOff>85090</xdr:rowOff>
    </xdr:to>
    <xdr:cxnSp macro="">
      <xdr:nvCxnSpPr>
        <xdr:cNvPr id="251" name="直線コネクタ 250"/>
        <xdr:cNvCxnSpPr/>
      </xdr:nvCxnSpPr>
      <xdr:spPr>
        <a:xfrm>
          <a:off x="15671800" y="9507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77470</xdr:rowOff>
    </xdr:to>
    <xdr:cxnSp macro="">
      <xdr:nvCxnSpPr>
        <xdr:cNvPr id="254" name="直線コネクタ 253"/>
        <xdr:cNvCxnSpPr/>
      </xdr:nvCxnSpPr>
      <xdr:spPr>
        <a:xfrm>
          <a:off x="14782800" y="947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6" name="テキスト ボックス 255"/>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119380</xdr:rowOff>
    </xdr:from>
    <xdr:to>
      <xdr:col>21</xdr:col>
      <xdr:colOff>361950</xdr:colOff>
      <xdr:row>55</xdr:row>
      <xdr:rowOff>46990</xdr:rowOff>
    </xdr:to>
    <xdr:cxnSp macro="">
      <xdr:nvCxnSpPr>
        <xdr:cNvPr id="257" name="直線コネクタ 256"/>
        <xdr:cNvCxnSpPr/>
      </xdr:nvCxnSpPr>
      <xdr:spPr>
        <a:xfrm>
          <a:off x="13893800" y="9377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119380</xdr:rowOff>
    </xdr:to>
    <xdr:cxnSp macro="">
      <xdr:nvCxnSpPr>
        <xdr:cNvPr id="260" name="直線コネクタ 259"/>
        <xdr:cNvCxnSpPr/>
      </xdr:nvCxnSpPr>
      <xdr:spPr>
        <a:xfrm>
          <a:off x="13004800" y="9362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40657</xdr:rowOff>
    </xdr:from>
    <xdr:ext cx="762000" cy="259045"/>
    <xdr:sp macro="" textlink="">
      <xdr:nvSpPr>
        <xdr:cNvPr id="262" name="テキスト ボックス 261"/>
        <xdr:cNvSpPr txBox="1"/>
      </xdr:nvSpPr>
      <xdr:spPr>
        <a:xfrm>
          <a:off x="13512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17797</xdr:rowOff>
    </xdr:from>
    <xdr:ext cx="762000" cy="259045"/>
    <xdr:sp macro="" textlink="">
      <xdr:nvSpPr>
        <xdr:cNvPr id="264" name="テキスト ボックス 263"/>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70" name="円/楕円 269"/>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71"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72" name="円/楕円 271"/>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138447</xdr:rowOff>
    </xdr:from>
    <xdr:ext cx="736600" cy="259045"/>
    <xdr:sp macro="" textlink="">
      <xdr:nvSpPr>
        <xdr:cNvPr id="273" name="テキスト ボックス 272"/>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4" name="円/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68580</xdr:rowOff>
    </xdr:from>
    <xdr:to>
      <xdr:col>20</xdr:col>
      <xdr:colOff>209550</xdr:colOff>
      <xdr:row>54</xdr:row>
      <xdr:rowOff>170180</xdr:rowOff>
    </xdr:to>
    <xdr:sp macro="" textlink="">
      <xdr:nvSpPr>
        <xdr:cNvPr id="276" name="円/楕円 275"/>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8907</xdr:rowOff>
    </xdr:from>
    <xdr:ext cx="762000" cy="259045"/>
    <xdr:sp macro="" textlink="">
      <xdr:nvSpPr>
        <xdr:cNvPr id="277" name="テキスト ボックス 276"/>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8" name="円/楕円 277"/>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165117</xdr:rowOff>
    </xdr:from>
    <xdr:ext cx="762000" cy="259045"/>
    <xdr:sp macro="" textlink="">
      <xdr:nvSpPr>
        <xdr:cNvPr id="279" name="テキスト ボックス 278"/>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町単独事業を厳選するとともに、事業内容の精査を行い、併せて各種団体への補助金についても事業内容を精査見直しを行い削減に努める。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5842</xdr:rowOff>
    </xdr:from>
    <xdr:to>
      <xdr:col>24</xdr:col>
      <xdr:colOff>31750</xdr:colOff>
      <xdr:row>35</xdr:row>
      <xdr:rowOff>97282</xdr:rowOff>
    </xdr:to>
    <xdr:cxnSp macro="">
      <xdr:nvCxnSpPr>
        <xdr:cNvPr id="309" name="直線コネクタ 308"/>
        <xdr:cNvCxnSpPr/>
      </xdr:nvCxnSpPr>
      <xdr:spPr>
        <a:xfrm>
          <a:off x="15671800" y="60065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35</xdr:row>
      <xdr:rowOff>5842</xdr:rowOff>
    </xdr:to>
    <xdr:cxnSp macro="">
      <xdr:nvCxnSpPr>
        <xdr:cNvPr id="312" name="直線コネクタ 311"/>
        <xdr:cNvCxnSpPr/>
      </xdr:nvCxnSpPr>
      <xdr:spPr>
        <a:xfrm>
          <a:off x="14782800" y="5956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35</xdr:row>
      <xdr:rowOff>14986</xdr:rowOff>
    </xdr:to>
    <xdr:cxnSp macro="">
      <xdr:nvCxnSpPr>
        <xdr:cNvPr id="315" name="直線コネクタ 314"/>
        <xdr:cNvCxnSpPr/>
      </xdr:nvCxnSpPr>
      <xdr:spPr>
        <a:xfrm flipV="1">
          <a:off x="13893800" y="59563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7" name="テキスト ボックス 31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14986</xdr:rowOff>
    </xdr:from>
    <xdr:to>
      <xdr:col>20</xdr:col>
      <xdr:colOff>158750</xdr:colOff>
      <xdr:row>35</xdr:row>
      <xdr:rowOff>24130</xdr:rowOff>
    </xdr:to>
    <xdr:cxnSp macro="">
      <xdr:nvCxnSpPr>
        <xdr:cNvPr id="318" name="直線コネクタ 317"/>
        <xdr:cNvCxnSpPr/>
      </xdr:nvCxnSpPr>
      <xdr:spPr>
        <a:xfrm flipV="1">
          <a:off x="13004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22" name="テキスト ボックス 321"/>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8" name="円/楕円 327"/>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29"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30" name="円/楕円 329"/>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31" name="テキスト ボックス 330"/>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2" name="円/楕円 331"/>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3" name="テキスト ボックス 332"/>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135636</xdr:rowOff>
    </xdr:from>
    <xdr:to>
      <xdr:col>20</xdr:col>
      <xdr:colOff>209550</xdr:colOff>
      <xdr:row>35</xdr:row>
      <xdr:rowOff>65786</xdr:rowOff>
    </xdr:to>
    <xdr:sp macro="" textlink="">
      <xdr:nvSpPr>
        <xdr:cNvPr id="334" name="円/楕円 333"/>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75963</xdr:rowOff>
    </xdr:from>
    <xdr:ext cx="762000" cy="259045"/>
    <xdr:sp macro="" textlink="">
      <xdr:nvSpPr>
        <xdr:cNvPr id="335" name="テキスト ボックス 334"/>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6" name="円/楕円 335"/>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7" name="テキスト ボックス 336"/>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合併前の旧町村において大規模事業を行ったことに加え、一部事務組合の地方債を引き継いだ事により類似団体に比べ高くなっている。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普通建設事業について厳選し地方債の発行額を毎年度</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億円程度に抑制しているところである。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8128</xdr:rowOff>
    </xdr:from>
    <xdr:to>
      <xdr:col>7</xdr:col>
      <xdr:colOff>15875</xdr:colOff>
      <xdr:row>80</xdr:row>
      <xdr:rowOff>35561</xdr:rowOff>
    </xdr:to>
    <xdr:cxnSp macro="">
      <xdr:nvCxnSpPr>
        <xdr:cNvPr id="367" name="直線コネクタ 366"/>
        <xdr:cNvCxnSpPr/>
      </xdr:nvCxnSpPr>
      <xdr:spPr>
        <a:xfrm flipV="1">
          <a:off x="3987800" y="137241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129287</xdr:rowOff>
    </xdr:from>
    <xdr:to>
      <xdr:col>5</xdr:col>
      <xdr:colOff>549275</xdr:colOff>
      <xdr:row>80</xdr:row>
      <xdr:rowOff>35561</xdr:rowOff>
    </xdr:to>
    <xdr:cxnSp macro="">
      <xdr:nvCxnSpPr>
        <xdr:cNvPr id="370" name="直線コネクタ 369"/>
        <xdr:cNvCxnSpPr/>
      </xdr:nvCxnSpPr>
      <xdr:spPr>
        <a:xfrm>
          <a:off x="3098800" y="136738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72" name="テキスト ボックス 371"/>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88137</xdr:rowOff>
    </xdr:from>
    <xdr:to>
      <xdr:col>4</xdr:col>
      <xdr:colOff>346075</xdr:colOff>
      <xdr:row>79</xdr:row>
      <xdr:rowOff>129287</xdr:rowOff>
    </xdr:to>
    <xdr:cxnSp macro="">
      <xdr:nvCxnSpPr>
        <xdr:cNvPr id="373" name="直線コネクタ 372"/>
        <xdr:cNvCxnSpPr/>
      </xdr:nvCxnSpPr>
      <xdr:spPr>
        <a:xfrm>
          <a:off x="2209800" y="136326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75" name="テキスト ボックス 374"/>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88137</xdr:rowOff>
    </xdr:from>
    <xdr:to>
      <xdr:col>3</xdr:col>
      <xdr:colOff>142875</xdr:colOff>
      <xdr:row>80</xdr:row>
      <xdr:rowOff>8128</xdr:rowOff>
    </xdr:to>
    <xdr:cxnSp macro="">
      <xdr:nvCxnSpPr>
        <xdr:cNvPr id="376" name="直線コネクタ 375"/>
        <xdr:cNvCxnSpPr/>
      </xdr:nvCxnSpPr>
      <xdr:spPr>
        <a:xfrm flipV="1">
          <a:off x="1320800" y="136326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8" name="テキスト ボックス 377"/>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128778</xdr:rowOff>
    </xdr:from>
    <xdr:to>
      <xdr:col>7</xdr:col>
      <xdr:colOff>66675</xdr:colOff>
      <xdr:row>80</xdr:row>
      <xdr:rowOff>58928</xdr:rowOff>
    </xdr:to>
    <xdr:sp macro="" textlink="">
      <xdr:nvSpPr>
        <xdr:cNvPr id="386" name="円/楕円 385"/>
        <xdr:cNvSpPr/>
      </xdr:nvSpPr>
      <xdr:spPr>
        <a:xfrm>
          <a:off x="4775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37355</xdr:rowOff>
    </xdr:from>
    <xdr:ext cx="762000" cy="259045"/>
    <xdr:sp macro="" textlink="">
      <xdr:nvSpPr>
        <xdr:cNvPr id="387" name="公債費該当値テキスト"/>
        <xdr:cNvSpPr txBox="1"/>
      </xdr:nvSpPr>
      <xdr:spPr>
        <a:xfrm>
          <a:off x="4914900" y="1358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156211</xdr:rowOff>
    </xdr:from>
    <xdr:to>
      <xdr:col>5</xdr:col>
      <xdr:colOff>600075</xdr:colOff>
      <xdr:row>80</xdr:row>
      <xdr:rowOff>86361</xdr:rowOff>
    </xdr:to>
    <xdr:sp macro="" textlink="">
      <xdr:nvSpPr>
        <xdr:cNvPr id="388" name="円/楕円 387"/>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71138</xdr:rowOff>
    </xdr:from>
    <xdr:ext cx="736600" cy="259045"/>
    <xdr:sp macro="" textlink="">
      <xdr:nvSpPr>
        <xdr:cNvPr id="389" name="テキスト ボックス 388"/>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78487</xdr:rowOff>
    </xdr:from>
    <xdr:to>
      <xdr:col>4</xdr:col>
      <xdr:colOff>396875</xdr:colOff>
      <xdr:row>80</xdr:row>
      <xdr:rowOff>8637</xdr:rowOff>
    </xdr:to>
    <xdr:sp macro="" textlink="">
      <xdr:nvSpPr>
        <xdr:cNvPr id="390" name="円/楕円 389"/>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164864</xdr:rowOff>
    </xdr:from>
    <xdr:ext cx="762000" cy="259045"/>
    <xdr:sp macro="" textlink="">
      <xdr:nvSpPr>
        <xdr:cNvPr id="391" name="テキスト ボックス 390"/>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37337</xdr:rowOff>
    </xdr:from>
    <xdr:to>
      <xdr:col>3</xdr:col>
      <xdr:colOff>193675</xdr:colOff>
      <xdr:row>79</xdr:row>
      <xdr:rowOff>138937</xdr:rowOff>
    </xdr:to>
    <xdr:sp macro="" textlink="">
      <xdr:nvSpPr>
        <xdr:cNvPr id="392" name="円/楕円 391"/>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123714</xdr:rowOff>
    </xdr:from>
    <xdr:ext cx="762000" cy="259045"/>
    <xdr:sp macro="" textlink="">
      <xdr:nvSpPr>
        <xdr:cNvPr id="393" name="テキスト ボックス 392"/>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128778</xdr:rowOff>
    </xdr:from>
    <xdr:to>
      <xdr:col>1</xdr:col>
      <xdr:colOff>676275</xdr:colOff>
      <xdr:row>80</xdr:row>
      <xdr:rowOff>58928</xdr:rowOff>
    </xdr:to>
    <xdr:sp macro="" textlink="">
      <xdr:nvSpPr>
        <xdr:cNvPr id="394" name="円/楕円 393"/>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43705</xdr:rowOff>
    </xdr:from>
    <xdr:ext cx="762000" cy="259045"/>
    <xdr:sp macro="" textlink="">
      <xdr:nvSpPr>
        <xdr:cNvPr id="395" name="テキスト ボックス 394"/>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の経常収支比率については、全国平均、類似団体平均を下回るものとなっている。補助費について、改善された結果となっているが、平成２６年度より、一部事務組合から独立した消防本部の運営による補助費以外の比率の増加を抑え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8890</xdr:rowOff>
    </xdr:from>
    <xdr:to>
      <xdr:col>24</xdr:col>
      <xdr:colOff>31750</xdr:colOff>
      <xdr:row>81</xdr:row>
      <xdr:rowOff>85089</xdr:rowOff>
    </xdr:to>
    <xdr:cxnSp macro="">
      <xdr:nvCxnSpPr>
        <xdr:cNvPr id="423" name="直線コネクタ 422"/>
        <xdr:cNvCxnSpPr/>
      </xdr:nvCxnSpPr>
      <xdr:spPr>
        <a:xfrm flipV="1">
          <a:off x="16510000" y="12867640"/>
          <a:ext cx="0" cy="110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57166</xdr:rowOff>
    </xdr:from>
    <xdr:ext cx="762000" cy="259045"/>
    <xdr:sp macro="" textlink="">
      <xdr:nvSpPr>
        <xdr:cNvPr id="424"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81</xdr:row>
      <xdr:rowOff>85089</xdr:rowOff>
    </xdr:from>
    <xdr:to>
      <xdr:col>24</xdr:col>
      <xdr:colOff>120650</xdr:colOff>
      <xdr:row>81</xdr:row>
      <xdr:rowOff>85089</xdr:rowOff>
    </xdr:to>
    <xdr:cxnSp macro="">
      <xdr:nvCxnSpPr>
        <xdr:cNvPr id="425" name="直線コネクタ 424"/>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95267</xdr:rowOff>
    </xdr:from>
    <xdr:ext cx="762000" cy="259045"/>
    <xdr:sp macro="" textlink="">
      <xdr:nvSpPr>
        <xdr:cNvPr id="426" name="公債費以外最大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75</xdr:row>
      <xdr:rowOff>8890</xdr:rowOff>
    </xdr:from>
    <xdr:to>
      <xdr:col>24</xdr:col>
      <xdr:colOff>120650</xdr:colOff>
      <xdr:row>75</xdr:row>
      <xdr:rowOff>8890</xdr:rowOff>
    </xdr:to>
    <xdr:cxnSp macro="">
      <xdr:nvCxnSpPr>
        <xdr:cNvPr id="427" name="直線コネクタ 426"/>
        <xdr:cNvCxnSpPr/>
      </xdr:nvCxnSpPr>
      <xdr:spPr>
        <a:xfrm>
          <a:off x="16421100" y="1286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50800</xdr:rowOff>
    </xdr:from>
    <xdr:to>
      <xdr:col>24</xdr:col>
      <xdr:colOff>31750</xdr:colOff>
      <xdr:row>76</xdr:row>
      <xdr:rowOff>24130</xdr:rowOff>
    </xdr:to>
    <xdr:cxnSp macro="">
      <xdr:nvCxnSpPr>
        <xdr:cNvPr id="428" name="直線コネクタ 427"/>
        <xdr:cNvCxnSpPr/>
      </xdr:nvCxnSpPr>
      <xdr:spPr>
        <a:xfrm>
          <a:off x="15671800" y="129095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29"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0" name="フローチャート : 判断 429"/>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119380</xdr:rowOff>
    </xdr:from>
    <xdr:to>
      <xdr:col>22</xdr:col>
      <xdr:colOff>565150</xdr:colOff>
      <xdr:row>75</xdr:row>
      <xdr:rowOff>50800</xdr:rowOff>
    </xdr:to>
    <xdr:cxnSp macro="">
      <xdr:nvCxnSpPr>
        <xdr:cNvPr id="431" name="直線コネクタ 430"/>
        <xdr:cNvCxnSpPr/>
      </xdr:nvCxnSpPr>
      <xdr:spPr>
        <a:xfrm>
          <a:off x="14782800" y="1263523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32" name="フローチャート : 判断 431"/>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33" name="テキスト ボックス 432"/>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153670</xdr:rowOff>
    </xdr:from>
    <xdr:to>
      <xdr:col>21</xdr:col>
      <xdr:colOff>361950</xdr:colOff>
      <xdr:row>73</xdr:row>
      <xdr:rowOff>119380</xdr:rowOff>
    </xdr:to>
    <xdr:cxnSp macro="">
      <xdr:nvCxnSpPr>
        <xdr:cNvPr id="434" name="直線コネクタ 433"/>
        <xdr:cNvCxnSpPr/>
      </xdr:nvCxnSpPr>
      <xdr:spPr>
        <a:xfrm>
          <a:off x="13893800" y="124980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35" name="フローチャート : 判断 434"/>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36" name="テキスト ボックス 435"/>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134620</xdr:rowOff>
    </xdr:from>
    <xdr:to>
      <xdr:col>20</xdr:col>
      <xdr:colOff>158750</xdr:colOff>
      <xdr:row>72</xdr:row>
      <xdr:rowOff>153670</xdr:rowOff>
    </xdr:to>
    <xdr:cxnSp macro="">
      <xdr:nvCxnSpPr>
        <xdr:cNvPr id="437" name="直線コネクタ 436"/>
        <xdr:cNvCxnSpPr/>
      </xdr:nvCxnSpPr>
      <xdr:spPr>
        <a:xfrm>
          <a:off x="13004800" y="12479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8" name="フローチャート : 判断 437"/>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9" name="テキスト ボックス 438"/>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40" name="フローチャート : 判断 439"/>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41" name="テキスト ボックス 440"/>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144780</xdr:rowOff>
    </xdr:from>
    <xdr:to>
      <xdr:col>24</xdr:col>
      <xdr:colOff>82550</xdr:colOff>
      <xdr:row>76</xdr:row>
      <xdr:rowOff>74930</xdr:rowOff>
    </xdr:to>
    <xdr:sp macro="" textlink="">
      <xdr:nvSpPr>
        <xdr:cNvPr id="447" name="円/楕円 446"/>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161307</xdr:rowOff>
    </xdr:from>
    <xdr:ext cx="762000" cy="259045"/>
    <xdr:sp macro="" textlink="">
      <xdr:nvSpPr>
        <xdr:cNvPr id="448" name="公債費以外該当値テキスト"/>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0</xdr:rowOff>
    </xdr:from>
    <xdr:to>
      <xdr:col>22</xdr:col>
      <xdr:colOff>615950</xdr:colOff>
      <xdr:row>75</xdr:row>
      <xdr:rowOff>101600</xdr:rowOff>
    </xdr:to>
    <xdr:sp macro="" textlink="">
      <xdr:nvSpPr>
        <xdr:cNvPr id="449" name="円/楕円 448"/>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111777</xdr:rowOff>
    </xdr:from>
    <xdr:ext cx="736600" cy="259045"/>
    <xdr:sp macro="" textlink="">
      <xdr:nvSpPr>
        <xdr:cNvPr id="450" name="テキスト ボックス 449"/>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68580</xdr:rowOff>
    </xdr:from>
    <xdr:to>
      <xdr:col>21</xdr:col>
      <xdr:colOff>412750</xdr:colOff>
      <xdr:row>73</xdr:row>
      <xdr:rowOff>170180</xdr:rowOff>
    </xdr:to>
    <xdr:sp macro="" textlink="">
      <xdr:nvSpPr>
        <xdr:cNvPr id="451" name="円/楕円 450"/>
        <xdr:cNvSpPr/>
      </xdr:nvSpPr>
      <xdr:spPr>
        <a:xfrm>
          <a:off x="14732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8907</xdr:rowOff>
    </xdr:from>
    <xdr:ext cx="762000" cy="259045"/>
    <xdr:sp macro="" textlink="">
      <xdr:nvSpPr>
        <xdr:cNvPr id="452" name="テキスト ボックス 451"/>
        <xdr:cNvSpPr txBox="1"/>
      </xdr:nvSpPr>
      <xdr:spPr>
        <a:xfrm>
          <a:off x="14401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102870</xdr:rowOff>
    </xdr:from>
    <xdr:to>
      <xdr:col>20</xdr:col>
      <xdr:colOff>209550</xdr:colOff>
      <xdr:row>73</xdr:row>
      <xdr:rowOff>33020</xdr:rowOff>
    </xdr:to>
    <xdr:sp macro="" textlink="">
      <xdr:nvSpPr>
        <xdr:cNvPr id="453" name="円/楕円 452"/>
        <xdr:cNvSpPr/>
      </xdr:nvSpPr>
      <xdr:spPr>
        <a:xfrm>
          <a:off x="13843000" y="124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43197</xdr:rowOff>
    </xdr:from>
    <xdr:ext cx="762000" cy="259045"/>
    <xdr:sp macro="" textlink="">
      <xdr:nvSpPr>
        <xdr:cNvPr id="454" name="テキスト ボックス 453"/>
        <xdr:cNvSpPr txBox="1"/>
      </xdr:nvSpPr>
      <xdr:spPr>
        <a:xfrm>
          <a:off x="13512800" y="122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83820</xdr:rowOff>
    </xdr:from>
    <xdr:to>
      <xdr:col>19</xdr:col>
      <xdr:colOff>6350</xdr:colOff>
      <xdr:row>73</xdr:row>
      <xdr:rowOff>13970</xdr:rowOff>
    </xdr:to>
    <xdr:sp macro="" textlink="">
      <xdr:nvSpPr>
        <xdr:cNvPr id="455" name="円/楕円 454"/>
        <xdr:cNvSpPr/>
      </xdr:nvSpPr>
      <xdr:spPr>
        <a:xfrm>
          <a:off x="129540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24147</xdr:rowOff>
    </xdr:from>
    <xdr:ext cx="762000" cy="259045"/>
    <xdr:sp macro="" textlink="">
      <xdr:nvSpPr>
        <xdr:cNvPr id="456" name="テキスト ボックス 455"/>
        <xdr:cNvSpPr txBox="1"/>
      </xdr:nvSpPr>
      <xdr:spPr>
        <a:xfrm>
          <a:off x="12623800" y="1219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徳島県那賀町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11167</xdr:rowOff>
    </xdr:from>
    <xdr:to>
      <xdr:col>4</xdr:col>
      <xdr:colOff>1117600</xdr:colOff>
      <xdr:row>14</xdr:row>
      <xdr:rowOff>33542</xdr:rowOff>
    </xdr:to>
    <xdr:cxnSp macro="">
      <xdr:nvCxnSpPr>
        <xdr:cNvPr id="48" name="直線コネクタ 47"/>
        <xdr:cNvCxnSpPr/>
      </xdr:nvCxnSpPr>
      <xdr:spPr bwMode="auto">
        <a:xfrm flipV="1">
          <a:off x="5003800" y="2459092"/>
          <a:ext cx="647700" cy="2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33542</xdr:rowOff>
    </xdr:from>
    <xdr:to>
      <xdr:col>4</xdr:col>
      <xdr:colOff>469900</xdr:colOff>
      <xdr:row>14</xdr:row>
      <xdr:rowOff>89165</xdr:rowOff>
    </xdr:to>
    <xdr:cxnSp macro="">
      <xdr:nvCxnSpPr>
        <xdr:cNvPr id="51" name="直線コネクタ 50"/>
        <xdr:cNvCxnSpPr/>
      </xdr:nvCxnSpPr>
      <xdr:spPr bwMode="auto">
        <a:xfrm flipV="1">
          <a:off x="4305300" y="2481467"/>
          <a:ext cx="698500" cy="5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104726</xdr:rowOff>
    </xdr:from>
    <xdr:ext cx="736600" cy="259045"/>
    <xdr:sp macro="" textlink="">
      <xdr:nvSpPr>
        <xdr:cNvPr id="53" name="テキスト ボックス 52"/>
        <xdr:cNvSpPr txBox="1"/>
      </xdr:nvSpPr>
      <xdr:spPr>
        <a:xfrm>
          <a:off x="4622800" y="2895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89165</xdr:rowOff>
    </xdr:from>
    <xdr:to>
      <xdr:col>3</xdr:col>
      <xdr:colOff>904875</xdr:colOff>
      <xdr:row>14</xdr:row>
      <xdr:rowOff>136860</xdr:rowOff>
    </xdr:to>
    <xdr:cxnSp macro="">
      <xdr:nvCxnSpPr>
        <xdr:cNvPr id="54" name="直線コネクタ 53"/>
        <xdr:cNvCxnSpPr/>
      </xdr:nvCxnSpPr>
      <xdr:spPr bwMode="auto">
        <a:xfrm flipV="1">
          <a:off x="3606800" y="2537090"/>
          <a:ext cx="698500" cy="47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65708</xdr:rowOff>
    </xdr:from>
    <xdr:ext cx="762000" cy="259045"/>
    <xdr:sp macro="" textlink="">
      <xdr:nvSpPr>
        <xdr:cNvPr id="56" name="テキスト ボックス 55"/>
        <xdr:cNvSpPr txBox="1"/>
      </xdr:nvSpPr>
      <xdr:spPr>
        <a:xfrm>
          <a:off x="3924300" y="285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86093</xdr:rowOff>
    </xdr:from>
    <xdr:to>
      <xdr:col>3</xdr:col>
      <xdr:colOff>206375</xdr:colOff>
      <xdr:row>14</xdr:row>
      <xdr:rowOff>136860</xdr:rowOff>
    </xdr:to>
    <xdr:cxnSp macro="">
      <xdr:nvCxnSpPr>
        <xdr:cNvPr id="57" name="直線コネクタ 56"/>
        <xdr:cNvCxnSpPr/>
      </xdr:nvCxnSpPr>
      <xdr:spPr bwMode="auto">
        <a:xfrm>
          <a:off x="2908300" y="2534018"/>
          <a:ext cx="698500" cy="5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135331</xdr:rowOff>
    </xdr:from>
    <xdr:ext cx="762000" cy="259045"/>
    <xdr:sp macro="" textlink="">
      <xdr:nvSpPr>
        <xdr:cNvPr id="59" name="テキスト ボックス 58"/>
        <xdr:cNvSpPr txBox="1"/>
      </xdr:nvSpPr>
      <xdr:spPr>
        <a:xfrm>
          <a:off x="3225800" y="292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117262</xdr:rowOff>
    </xdr:from>
    <xdr:ext cx="762000" cy="259045"/>
    <xdr:sp macro="" textlink="">
      <xdr:nvSpPr>
        <xdr:cNvPr id="61" name="テキスト ボックス 60"/>
        <xdr:cNvSpPr txBox="1"/>
      </xdr:nvSpPr>
      <xdr:spPr>
        <a:xfrm>
          <a:off x="2527300" y="290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131817</xdr:rowOff>
    </xdr:from>
    <xdr:to>
      <xdr:col>5</xdr:col>
      <xdr:colOff>34925</xdr:colOff>
      <xdr:row>14</xdr:row>
      <xdr:rowOff>61967</xdr:rowOff>
    </xdr:to>
    <xdr:sp macro="" textlink="">
      <xdr:nvSpPr>
        <xdr:cNvPr id="67" name="円/楕円 66"/>
        <xdr:cNvSpPr/>
      </xdr:nvSpPr>
      <xdr:spPr bwMode="auto">
        <a:xfrm>
          <a:off x="5600700" y="240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148344</xdr:rowOff>
    </xdr:from>
    <xdr:ext cx="762000" cy="259045"/>
    <xdr:sp macro="" textlink="">
      <xdr:nvSpPr>
        <xdr:cNvPr id="68" name="人口1人当たり決算額の推移該当値テキスト130"/>
        <xdr:cNvSpPr txBox="1"/>
      </xdr:nvSpPr>
      <xdr:spPr>
        <a:xfrm>
          <a:off x="5740400" y="22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211,626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154192</xdr:rowOff>
    </xdr:from>
    <xdr:to>
      <xdr:col>4</xdr:col>
      <xdr:colOff>520700</xdr:colOff>
      <xdr:row>14</xdr:row>
      <xdr:rowOff>84342</xdr:rowOff>
    </xdr:to>
    <xdr:sp macro="" textlink="">
      <xdr:nvSpPr>
        <xdr:cNvPr id="69" name="円/楕円 68"/>
        <xdr:cNvSpPr/>
      </xdr:nvSpPr>
      <xdr:spPr bwMode="auto">
        <a:xfrm>
          <a:off x="4953000" y="2430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94519</xdr:rowOff>
    </xdr:from>
    <xdr:ext cx="736600" cy="259045"/>
    <xdr:sp macro="" textlink="">
      <xdr:nvSpPr>
        <xdr:cNvPr id="70" name="テキスト ボックス 69"/>
        <xdr:cNvSpPr txBox="1"/>
      </xdr:nvSpPr>
      <xdr:spPr>
        <a:xfrm>
          <a:off x="4622800" y="2199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209,179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38365</xdr:rowOff>
    </xdr:from>
    <xdr:to>
      <xdr:col>3</xdr:col>
      <xdr:colOff>955675</xdr:colOff>
      <xdr:row>14</xdr:row>
      <xdr:rowOff>139965</xdr:rowOff>
    </xdr:to>
    <xdr:sp macro="" textlink="">
      <xdr:nvSpPr>
        <xdr:cNvPr id="71" name="円/楕円 70"/>
        <xdr:cNvSpPr/>
      </xdr:nvSpPr>
      <xdr:spPr bwMode="auto">
        <a:xfrm>
          <a:off x="4254500" y="248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150142</xdr:rowOff>
    </xdr:from>
    <xdr:ext cx="762000" cy="259045"/>
    <xdr:sp macro="" textlink="">
      <xdr:nvSpPr>
        <xdr:cNvPr id="72" name="テキスト ボックス 71"/>
        <xdr:cNvSpPr txBox="1"/>
      </xdr:nvSpPr>
      <xdr:spPr>
        <a:xfrm>
          <a:off x="3924300" y="22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203,096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86060</xdr:rowOff>
    </xdr:from>
    <xdr:to>
      <xdr:col>3</xdr:col>
      <xdr:colOff>257175</xdr:colOff>
      <xdr:row>15</xdr:row>
      <xdr:rowOff>16210</xdr:rowOff>
    </xdr:to>
    <xdr:sp macro="" textlink="">
      <xdr:nvSpPr>
        <xdr:cNvPr id="73" name="円/楕円 72"/>
        <xdr:cNvSpPr/>
      </xdr:nvSpPr>
      <xdr:spPr bwMode="auto">
        <a:xfrm>
          <a:off x="3556000" y="2533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26387</xdr:rowOff>
    </xdr:from>
    <xdr:ext cx="762000" cy="259045"/>
    <xdr:sp macro="" textlink="">
      <xdr:nvSpPr>
        <xdr:cNvPr id="74" name="テキスト ボックス 73"/>
        <xdr:cNvSpPr txBox="1"/>
      </xdr:nvSpPr>
      <xdr:spPr>
        <a:xfrm>
          <a:off x="3225800" y="23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197,880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35293</xdr:rowOff>
    </xdr:from>
    <xdr:to>
      <xdr:col>2</xdr:col>
      <xdr:colOff>692150</xdr:colOff>
      <xdr:row>14</xdr:row>
      <xdr:rowOff>136893</xdr:rowOff>
    </xdr:to>
    <xdr:sp macro="" textlink="">
      <xdr:nvSpPr>
        <xdr:cNvPr id="75" name="円/楕円 74"/>
        <xdr:cNvSpPr/>
      </xdr:nvSpPr>
      <xdr:spPr bwMode="auto">
        <a:xfrm>
          <a:off x="2857500" y="248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147070</xdr:rowOff>
    </xdr:from>
    <xdr:ext cx="762000" cy="259045"/>
    <xdr:sp macro="" textlink="">
      <xdr:nvSpPr>
        <xdr:cNvPr id="76" name="テキスト ボックス 75"/>
        <xdr:cNvSpPr txBox="1"/>
      </xdr:nvSpPr>
      <xdr:spPr>
        <a:xfrm>
          <a:off x="2527300" y="225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138259</xdr:rowOff>
    </xdr:from>
    <xdr:to>
      <xdr:col>4</xdr:col>
      <xdr:colOff>1117600</xdr:colOff>
      <xdr:row>34</xdr:row>
      <xdr:rowOff>160033</xdr:rowOff>
    </xdr:to>
    <xdr:cxnSp macro="">
      <xdr:nvCxnSpPr>
        <xdr:cNvPr id="109" name="直線コネクタ 108"/>
        <xdr:cNvCxnSpPr/>
      </xdr:nvCxnSpPr>
      <xdr:spPr bwMode="auto">
        <a:xfrm>
          <a:off x="5003800" y="6405709"/>
          <a:ext cx="647700" cy="21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138259</xdr:rowOff>
    </xdr:from>
    <xdr:to>
      <xdr:col>4</xdr:col>
      <xdr:colOff>469900</xdr:colOff>
      <xdr:row>34</xdr:row>
      <xdr:rowOff>195180</xdr:rowOff>
    </xdr:to>
    <xdr:cxnSp macro="">
      <xdr:nvCxnSpPr>
        <xdr:cNvPr id="112" name="直線コネクタ 111"/>
        <xdr:cNvCxnSpPr/>
      </xdr:nvCxnSpPr>
      <xdr:spPr bwMode="auto">
        <a:xfrm flipV="1">
          <a:off x="4305300" y="6405709"/>
          <a:ext cx="6985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278134</xdr:rowOff>
    </xdr:from>
    <xdr:ext cx="736600" cy="259045"/>
    <xdr:sp macro="" textlink="">
      <xdr:nvSpPr>
        <xdr:cNvPr id="114" name="テキスト ボックス 113"/>
        <xdr:cNvSpPr txBox="1"/>
      </xdr:nvSpPr>
      <xdr:spPr>
        <a:xfrm>
          <a:off x="4622800" y="654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67431</xdr:rowOff>
    </xdr:from>
    <xdr:to>
      <xdr:col>3</xdr:col>
      <xdr:colOff>904875</xdr:colOff>
      <xdr:row>34</xdr:row>
      <xdr:rowOff>195180</xdr:rowOff>
    </xdr:to>
    <xdr:cxnSp macro="">
      <xdr:nvCxnSpPr>
        <xdr:cNvPr id="115" name="直線コネクタ 114"/>
        <xdr:cNvCxnSpPr/>
      </xdr:nvCxnSpPr>
      <xdr:spPr bwMode="auto">
        <a:xfrm>
          <a:off x="3606800" y="6334881"/>
          <a:ext cx="698500" cy="12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246111</xdr:rowOff>
    </xdr:from>
    <xdr:ext cx="762000" cy="259045"/>
    <xdr:sp macro="" textlink="">
      <xdr:nvSpPr>
        <xdr:cNvPr id="117" name="テキスト ボックス 116"/>
        <xdr:cNvSpPr txBox="1"/>
      </xdr:nvSpPr>
      <xdr:spPr>
        <a:xfrm>
          <a:off x="3924300" y="651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193275</xdr:rowOff>
    </xdr:from>
    <xdr:to>
      <xdr:col>3</xdr:col>
      <xdr:colOff>206375</xdr:colOff>
      <xdr:row>34</xdr:row>
      <xdr:rowOff>67431</xdr:rowOff>
    </xdr:to>
    <xdr:cxnSp macro="">
      <xdr:nvCxnSpPr>
        <xdr:cNvPr id="118" name="直線コネクタ 117"/>
        <xdr:cNvCxnSpPr/>
      </xdr:nvCxnSpPr>
      <xdr:spPr bwMode="auto">
        <a:xfrm>
          <a:off x="2908300" y="6117825"/>
          <a:ext cx="698500" cy="21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190581</xdr:rowOff>
    </xdr:from>
    <xdr:ext cx="762000" cy="259045"/>
    <xdr:sp macro="" textlink="">
      <xdr:nvSpPr>
        <xdr:cNvPr id="120" name="テキスト ボックス 119"/>
        <xdr:cNvSpPr txBox="1"/>
      </xdr:nvSpPr>
      <xdr:spPr>
        <a:xfrm>
          <a:off x="3225800" y="64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125487</xdr:rowOff>
    </xdr:from>
    <xdr:ext cx="762000" cy="259045"/>
    <xdr:sp macro="" textlink="">
      <xdr:nvSpPr>
        <xdr:cNvPr id="122" name="テキスト ボックス 121"/>
        <xdr:cNvSpPr txBox="1"/>
      </xdr:nvSpPr>
      <xdr:spPr>
        <a:xfrm>
          <a:off x="2527300" y="6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109233</xdr:rowOff>
    </xdr:from>
    <xdr:to>
      <xdr:col>5</xdr:col>
      <xdr:colOff>34925</xdr:colOff>
      <xdr:row>34</xdr:row>
      <xdr:rowOff>210833</xdr:rowOff>
    </xdr:to>
    <xdr:sp macro="" textlink="">
      <xdr:nvSpPr>
        <xdr:cNvPr id="128" name="円/楕円 127"/>
        <xdr:cNvSpPr/>
      </xdr:nvSpPr>
      <xdr:spPr bwMode="auto">
        <a:xfrm>
          <a:off x="5600700" y="6376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297210</xdr:rowOff>
    </xdr:from>
    <xdr:ext cx="762000" cy="259045"/>
    <xdr:sp macro="" textlink="">
      <xdr:nvSpPr>
        <xdr:cNvPr id="129" name="人口1人当たり決算額の推移該当値テキスト445"/>
        <xdr:cNvSpPr txBox="1"/>
      </xdr:nvSpPr>
      <xdr:spPr>
        <a:xfrm>
          <a:off x="5740400" y="622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39,266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87459</xdr:rowOff>
    </xdr:from>
    <xdr:to>
      <xdr:col>4</xdr:col>
      <xdr:colOff>520700</xdr:colOff>
      <xdr:row>34</xdr:row>
      <xdr:rowOff>189059</xdr:rowOff>
    </xdr:to>
    <xdr:sp macro="" textlink="">
      <xdr:nvSpPr>
        <xdr:cNvPr id="130" name="円/楕円 129"/>
        <xdr:cNvSpPr/>
      </xdr:nvSpPr>
      <xdr:spPr bwMode="auto">
        <a:xfrm>
          <a:off x="4953000" y="635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199236</xdr:rowOff>
    </xdr:from>
    <xdr:ext cx="736600" cy="259045"/>
    <xdr:sp macro="" textlink="">
      <xdr:nvSpPr>
        <xdr:cNvPr id="131" name="テキスト ボックス 130"/>
        <xdr:cNvSpPr txBox="1"/>
      </xdr:nvSpPr>
      <xdr:spPr>
        <a:xfrm>
          <a:off x="4622800" y="6123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144380</xdr:rowOff>
    </xdr:from>
    <xdr:to>
      <xdr:col>3</xdr:col>
      <xdr:colOff>955675</xdr:colOff>
      <xdr:row>34</xdr:row>
      <xdr:rowOff>245980</xdr:rowOff>
    </xdr:to>
    <xdr:sp macro="" textlink="">
      <xdr:nvSpPr>
        <xdr:cNvPr id="132" name="円/楕円 131"/>
        <xdr:cNvSpPr/>
      </xdr:nvSpPr>
      <xdr:spPr bwMode="auto">
        <a:xfrm>
          <a:off x="4254500" y="641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256157</xdr:rowOff>
    </xdr:from>
    <xdr:ext cx="762000" cy="259045"/>
    <xdr:sp macro="" textlink="">
      <xdr:nvSpPr>
        <xdr:cNvPr id="133" name="テキスト ボックス 132"/>
        <xdr:cNvSpPr txBox="1"/>
      </xdr:nvSpPr>
      <xdr:spPr>
        <a:xfrm>
          <a:off x="3924300" y="618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16631</xdr:rowOff>
    </xdr:from>
    <xdr:to>
      <xdr:col>3</xdr:col>
      <xdr:colOff>257175</xdr:colOff>
      <xdr:row>34</xdr:row>
      <xdr:rowOff>118231</xdr:rowOff>
    </xdr:to>
    <xdr:sp macro="" textlink="">
      <xdr:nvSpPr>
        <xdr:cNvPr id="134" name="円/楕円 133"/>
        <xdr:cNvSpPr/>
      </xdr:nvSpPr>
      <xdr:spPr bwMode="auto">
        <a:xfrm>
          <a:off x="3556000" y="628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128408</xdr:rowOff>
    </xdr:from>
    <xdr:ext cx="762000" cy="259045"/>
    <xdr:sp macro="" textlink="">
      <xdr:nvSpPr>
        <xdr:cNvPr id="135" name="テキスト ボックス 134"/>
        <xdr:cNvSpPr txBox="1"/>
      </xdr:nvSpPr>
      <xdr:spPr>
        <a:xfrm>
          <a:off x="3225800" y="605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44,127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142475</xdr:rowOff>
    </xdr:from>
    <xdr:to>
      <xdr:col>2</xdr:col>
      <xdr:colOff>692150</xdr:colOff>
      <xdr:row>33</xdr:row>
      <xdr:rowOff>244075</xdr:rowOff>
    </xdr:to>
    <xdr:sp macro="" textlink="">
      <xdr:nvSpPr>
        <xdr:cNvPr id="136" name="円/楕円 135"/>
        <xdr:cNvSpPr/>
      </xdr:nvSpPr>
      <xdr:spPr bwMode="auto">
        <a:xfrm>
          <a:off x="2857500" y="6067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82802</xdr:rowOff>
    </xdr:from>
    <xdr:ext cx="762000" cy="259045"/>
    <xdr:sp macro="" textlink="">
      <xdr:nvSpPr>
        <xdr:cNvPr id="137" name="テキスト ボックス 136"/>
        <xdr:cNvSpPr txBox="1"/>
      </xdr:nvSpPr>
      <xdr:spPr>
        <a:xfrm>
          <a:off x="2527300" y="58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8,860
8,844
694.98
14,862,028
12,489,188
1,056,132
6,487,844
14,226,405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29</xdr:row>
      <xdr:rowOff>121510</xdr:rowOff>
    </xdr:from>
    <xdr:to>
      <xdr:col>6</xdr:col>
      <xdr:colOff>511175</xdr:colOff>
      <xdr:row>29</xdr:row>
      <xdr:rowOff>126180</xdr:rowOff>
    </xdr:to>
    <xdr:cxnSp macro="">
      <xdr:nvCxnSpPr>
        <xdr:cNvPr id="63" name="直線コネクタ 62"/>
        <xdr:cNvCxnSpPr/>
      </xdr:nvCxnSpPr>
      <xdr:spPr>
        <a:xfrm flipV="1">
          <a:off x="3797300" y="5093560"/>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29</xdr:row>
      <xdr:rowOff>126180</xdr:rowOff>
    </xdr:from>
    <xdr:to>
      <xdr:col>5</xdr:col>
      <xdr:colOff>358775</xdr:colOff>
      <xdr:row>30</xdr:row>
      <xdr:rowOff>88058</xdr:rowOff>
    </xdr:to>
    <xdr:cxnSp macro="">
      <xdr:nvCxnSpPr>
        <xdr:cNvPr id="66" name="直線コネクタ 65"/>
        <xdr:cNvCxnSpPr/>
      </xdr:nvCxnSpPr>
      <xdr:spPr>
        <a:xfrm flipV="1">
          <a:off x="2908300" y="5098230"/>
          <a:ext cx="889000" cy="13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25417</xdr:rowOff>
    </xdr:from>
    <xdr:ext cx="599010" cy="259045"/>
    <xdr:sp macro="" textlink="">
      <xdr:nvSpPr>
        <xdr:cNvPr id="68" name="テキスト ボックス 67"/>
        <xdr:cNvSpPr txBox="1"/>
      </xdr:nvSpPr>
      <xdr:spPr>
        <a:xfrm>
          <a:off x="3497794" y="602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88058</xdr:rowOff>
    </xdr:from>
    <xdr:to>
      <xdr:col>4</xdr:col>
      <xdr:colOff>155575</xdr:colOff>
      <xdr:row>31</xdr:row>
      <xdr:rowOff>143020</xdr:rowOff>
    </xdr:to>
    <xdr:cxnSp macro="">
      <xdr:nvCxnSpPr>
        <xdr:cNvPr id="69" name="直線コネクタ 68"/>
        <xdr:cNvCxnSpPr/>
      </xdr:nvCxnSpPr>
      <xdr:spPr>
        <a:xfrm flipV="1">
          <a:off x="2019300" y="5231558"/>
          <a:ext cx="889000" cy="2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146978</xdr:rowOff>
    </xdr:from>
    <xdr:ext cx="599010" cy="259045"/>
    <xdr:sp macro="" textlink="">
      <xdr:nvSpPr>
        <xdr:cNvPr id="71" name="テキスト ボックス 70"/>
        <xdr:cNvSpPr txBox="1"/>
      </xdr:nvSpPr>
      <xdr:spPr>
        <a:xfrm>
          <a:off x="2608794" y="597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139330</xdr:rowOff>
    </xdr:from>
    <xdr:to>
      <xdr:col>2</xdr:col>
      <xdr:colOff>638175</xdr:colOff>
      <xdr:row>31</xdr:row>
      <xdr:rowOff>143020</xdr:rowOff>
    </xdr:to>
    <xdr:cxnSp macro="">
      <xdr:nvCxnSpPr>
        <xdr:cNvPr id="72" name="直線コネクタ 71"/>
        <xdr:cNvCxnSpPr/>
      </xdr:nvCxnSpPr>
      <xdr:spPr>
        <a:xfrm>
          <a:off x="1130300" y="5454280"/>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32569</xdr:rowOff>
    </xdr:from>
    <xdr:ext cx="599010" cy="259045"/>
    <xdr:sp macro="" textlink="">
      <xdr:nvSpPr>
        <xdr:cNvPr id="74" name="テキスト ボックス 73"/>
        <xdr:cNvSpPr txBox="1"/>
      </xdr:nvSpPr>
      <xdr:spPr>
        <a:xfrm>
          <a:off x="1719794" y="603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21781</xdr:rowOff>
    </xdr:from>
    <xdr:ext cx="599010" cy="259045"/>
    <xdr:sp macro="" textlink="">
      <xdr:nvSpPr>
        <xdr:cNvPr id="76" name="テキスト ボックス 75"/>
        <xdr:cNvSpPr txBox="1"/>
      </xdr:nvSpPr>
      <xdr:spPr>
        <a:xfrm>
          <a:off x="830794" y="602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29</xdr:row>
      <xdr:rowOff>70710</xdr:rowOff>
    </xdr:from>
    <xdr:to>
      <xdr:col>6</xdr:col>
      <xdr:colOff>561975</xdr:colOff>
      <xdr:row>30</xdr:row>
      <xdr:rowOff>860</xdr:rowOff>
    </xdr:to>
    <xdr:sp macro="" textlink="">
      <xdr:nvSpPr>
        <xdr:cNvPr id="82" name="円/楕円 81"/>
        <xdr:cNvSpPr/>
      </xdr:nvSpPr>
      <xdr:spPr>
        <a:xfrm>
          <a:off x="4584700" y="50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23737</xdr:rowOff>
    </xdr:from>
    <xdr:ext cx="599010" cy="259045"/>
    <xdr:sp macro="" textlink="">
      <xdr:nvSpPr>
        <xdr:cNvPr id="83" name="人件費該当値テキスト"/>
        <xdr:cNvSpPr txBox="1"/>
      </xdr:nvSpPr>
      <xdr:spPr>
        <a:xfrm>
          <a:off x="4686300" y="499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215,421</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75380</xdr:rowOff>
    </xdr:from>
    <xdr:to>
      <xdr:col>5</xdr:col>
      <xdr:colOff>409575</xdr:colOff>
      <xdr:row>30</xdr:row>
      <xdr:rowOff>5530</xdr:rowOff>
    </xdr:to>
    <xdr:sp macro="" textlink="">
      <xdr:nvSpPr>
        <xdr:cNvPr id="84" name="円/楕円 83"/>
        <xdr:cNvSpPr/>
      </xdr:nvSpPr>
      <xdr:spPr>
        <a:xfrm>
          <a:off x="3746500" y="50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28</xdr:row>
      <xdr:rowOff>22057</xdr:rowOff>
    </xdr:from>
    <xdr:ext cx="599010" cy="259045"/>
    <xdr:sp macro="" textlink="">
      <xdr:nvSpPr>
        <xdr:cNvPr id="85" name="テキスト ボックス 84"/>
        <xdr:cNvSpPr txBox="1"/>
      </xdr:nvSpPr>
      <xdr:spPr>
        <a:xfrm>
          <a:off x="3497794" y="482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214,992</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37258</xdr:rowOff>
    </xdr:from>
    <xdr:to>
      <xdr:col>4</xdr:col>
      <xdr:colOff>206375</xdr:colOff>
      <xdr:row>30</xdr:row>
      <xdr:rowOff>138858</xdr:rowOff>
    </xdr:to>
    <xdr:sp macro="" textlink="">
      <xdr:nvSpPr>
        <xdr:cNvPr id="86" name="円/楕円 85"/>
        <xdr:cNvSpPr/>
      </xdr:nvSpPr>
      <xdr:spPr>
        <a:xfrm>
          <a:off x="2857500" y="51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28</xdr:row>
      <xdr:rowOff>155385</xdr:rowOff>
    </xdr:from>
    <xdr:ext cx="599010" cy="259045"/>
    <xdr:sp macro="" textlink="">
      <xdr:nvSpPr>
        <xdr:cNvPr id="87" name="テキスト ボックス 86"/>
        <xdr:cNvSpPr txBox="1"/>
      </xdr:nvSpPr>
      <xdr:spPr>
        <a:xfrm>
          <a:off x="2608794" y="495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202,744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92220</xdr:rowOff>
    </xdr:from>
    <xdr:to>
      <xdr:col>3</xdr:col>
      <xdr:colOff>3175</xdr:colOff>
      <xdr:row>32</xdr:row>
      <xdr:rowOff>22370</xdr:rowOff>
    </xdr:to>
    <xdr:sp macro="" textlink="">
      <xdr:nvSpPr>
        <xdr:cNvPr id="88" name="円/楕円 87"/>
        <xdr:cNvSpPr/>
      </xdr:nvSpPr>
      <xdr:spPr>
        <a:xfrm>
          <a:off x="1968500" y="540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38897</xdr:rowOff>
    </xdr:from>
    <xdr:ext cx="599010" cy="259045"/>
    <xdr:sp macro="" textlink="">
      <xdr:nvSpPr>
        <xdr:cNvPr id="89" name="テキスト ボックス 88"/>
        <xdr:cNvSpPr txBox="1"/>
      </xdr:nvSpPr>
      <xdr:spPr>
        <a:xfrm>
          <a:off x="1719794" y="518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181,945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88530</xdr:rowOff>
    </xdr:from>
    <xdr:to>
      <xdr:col>1</xdr:col>
      <xdr:colOff>485775</xdr:colOff>
      <xdr:row>32</xdr:row>
      <xdr:rowOff>18680</xdr:rowOff>
    </xdr:to>
    <xdr:sp macro="" textlink="">
      <xdr:nvSpPr>
        <xdr:cNvPr id="90" name="円/楕円 89"/>
        <xdr:cNvSpPr/>
      </xdr:nvSpPr>
      <xdr:spPr>
        <a:xfrm>
          <a:off x="1079500" y="54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35207</xdr:rowOff>
    </xdr:from>
    <xdr:ext cx="599010" cy="259045"/>
    <xdr:sp macro="" textlink="">
      <xdr:nvSpPr>
        <xdr:cNvPr id="91" name="テキスト ボックス 90"/>
        <xdr:cNvSpPr txBox="1"/>
      </xdr:nvSpPr>
      <xdr:spPr>
        <a:xfrm>
          <a:off x="830794" y="517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30870</xdr:rowOff>
    </xdr:from>
    <xdr:to>
      <xdr:col>6</xdr:col>
      <xdr:colOff>511175</xdr:colOff>
      <xdr:row>56</xdr:row>
      <xdr:rowOff>85081</xdr:rowOff>
    </xdr:to>
    <xdr:cxnSp macro="">
      <xdr:nvCxnSpPr>
        <xdr:cNvPr id="118" name="直線コネクタ 117"/>
        <xdr:cNvCxnSpPr/>
      </xdr:nvCxnSpPr>
      <xdr:spPr>
        <a:xfrm flipV="1">
          <a:off x="3797300" y="9632070"/>
          <a:ext cx="8382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85081</xdr:rowOff>
    </xdr:from>
    <xdr:to>
      <xdr:col>5</xdr:col>
      <xdr:colOff>358775</xdr:colOff>
      <xdr:row>56</xdr:row>
      <xdr:rowOff>108818</xdr:rowOff>
    </xdr:to>
    <xdr:cxnSp macro="">
      <xdr:nvCxnSpPr>
        <xdr:cNvPr id="121" name="直線コネクタ 120"/>
        <xdr:cNvCxnSpPr/>
      </xdr:nvCxnSpPr>
      <xdr:spPr>
        <a:xfrm flipV="1">
          <a:off x="2908300" y="9686281"/>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70374</xdr:rowOff>
    </xdr:from>
    <xdr:ext cx="599010" cy="259045"/>
    <xdr:sp macro="" textlink="">
      <xdr:nvSpPr>
        <xdr:cNvPr id="123" name="テキスト ボックス 122"/>
        <xdr:cNvSpPr txBox="1"/>
      </xdr:nvSpPr>
      <xdr:spPr>
        <a:xfrm>
          <a:off x="3497794" y="984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108818</xdr:rowOff>
    </xdr:from>
    <xdr:to>
      <xdr:col>4</xdr:col>
      <xdr:colOff>155575</xdr:colOff>
      <xdr:row>57</xdr:row>
      <xdr:rowOff>18405</xdr:rowOff>
    </xdr:to>
    <xdr:cxnSp macro="">
      <xdr:nvCxnSpPr>
        <xdr:cNvPr id="124" name="直線コネクタ 123"/>
        <xdr:cNvCxnSpPr/>
      </xdr:nvCxnSpPr>
      <xdr:spPr>
        <a:xfrm flipV="1">
          <a:off x="2019300" y="9710018"/>
          <a:ext cx="889000" cy="8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74512</xdr:rowOff>
    </xdr:from>
    <xdr:ext cx="599010" cy="259045"/>
    <xdr:sp macro="" textlink="">
      <xdr:nvSpPr>
        <xdr:cNvPr id="126" name="テキスト ボックス 125"/>
        <xdr:cNvSpPr txBox="1"/>
      </xdr:nvSpPr>
      <xdr:spPr>
        <a:xfrm>
          <a:off x="2608794" y="984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18405</xdr:rowOff>
    </xdr:from>
    <xdr:to>
      <xdr:col>2</xdr:col>
      <xdr:colOff>638175</xdr:colOff>
      <xdr:row>57</xdr:row>
      <xdr:rowOff>24735</xdr:rowOff>
    </xdr:to>
    <xdr:cxnSp macro="">
      <xdr:nvCxnSpPr>
        <xdr:cNvPr id="127" name="直線コネクタ 126"/>
        <xdr:cNvCxnSpPr/>
      </xdr:nvCxnSpPr>
      <xdr:spPr>
        <a:xfrm flipV="1">
          <a:off x="1130300" y="9791055"/>
          <a:ext cx="8890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92119</xdr:rowOff>
    </xdr:from>
    <xdr:ext cx="599010" cy="259045"/>
    <xdr:sp macro="" textlink="">
      <xdr:nvSpPr>
        <xdr:cNvPr id="129" name="テキスト ボックス 128"/>
        <xdr:cNvSpPr txBox="1"/>
      </xdr:nvSpPr>
      <xdr:spPr>
        <a:xfrm>
          <a:off x="1719794" y="986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111291</xdr:rowOff>
    </xdr:from>
    <xdr:ext cx="599010" cy="259045"/>
    <xdr:sp macro="" textlink="">
      <xdr:nvSpPr>
        <xdr:cNvPr id="131" name="テキスト ボックス 130"/>
        <xdr:cNvSpPr txBox="1"/>
      </xdr:nvSpPr>
      <xdr:spPr>
        <a:xfrm>
          <a:off x="830794" y="988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151520</xdr:rowOff>
    </xdr:from>
    <xdr:to>
      <xdr:col>6</xdr:col>
      <xdr:colOff>561975</xdr:colOff>
      <xdr:row>56</xdr:row>
      <xdr:rowOff>81670</xdr:rowOff>
    </xdr:to>
    <xdr:sp macro="" textlink="">
      <xdr:nvSpPr>
        <xdr:cNvPr id="137" name="円/楕円 136"/>
        <xdr:cNvSpPr/>
      </xdr:nvSpPr>
      <xdr:spPr>
        <a:xfrm>
          <a:off x="4584700" y="95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2947</xdr:rowOff>
    </xdr:from>
    <xdr:ext cx="599010" cy="259045"/>
    <xdr:sp macro="" textlink="">
      <xdr:nvSpPr>
        <xdr:cNvPr id="138" name="物件費該当値テキスト"/>
        <xdr:cNvSpPr txBox="1"/>
      </xdr:nvSpPr>
      <xdr:spPr>
        <a:xfrm>
          <a:off x="4686300" y="943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34281</xdr:rowOff>
    </xdr:from>
    <xdr:to>
      <xdr:col>5</xdr:col>
      <xdr:colOff>409575</xdr:colOff>
      <xdr:row>56</xdr:row>
      <xdr:rowOff>135881</xdr:rowOff>
    </xdr:to>
    <xdr:sp macro="" textlink="">
      <xdr:nvSpPr>
        <xdr:cNvPr id="139" name="円/楕円 138"/>
        <xdr:cNvSpPr/>
      </xdr:nvSpPr>
      <xdr:spPr>
        <a:xfrm>
          <a:off x="3746500" y="96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152408</xdr:rowOff>
    </xdr:from>
    <xdr:ext cx="599010" cy="259045"/>
    <xdr:sp macro="" textlink="">
      <xdr:nvSpPr>
        <xdr:cNvPr id="140" name="テキスト ボックス 139"/>
        <xdr:cNvSpPr txBox="1"/>
      </xdr:nvSpPr>
      <xdr:spPr>
        <a:xfrm>
          <a:off x="3497794" y="941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58018</xdr:rowOff>
    </xdr:from>
    <xdr:to>
      <xdr:col>4</xdr:col>
      <xdr:colOff>206375</xdr:colOff>
      <xdr:row>56</xdr:row>
      <xdr:rowOff>159618</xdr:rowOff>
    </xdr:to>
    <xdr:sp macro="" textlink="">
      <xdr:nvSpPr>
        <xdr:cNvPr id="141" name="円/楕円 140"/>
        <xdr:cNvSpPr/>
      </xdr:nvSpPr>
      <xdr:spPr>
        <a:xfrm>
          <a:off x="2857500" y="96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4695</xdr:rowOff>
    </xdr:from>
    <xdr:ext cx="599010" cy="259045"/>
    <xdr:sp macro="" textlink="">
      <xdr:nvSpPr>
        <xdr:cNvPr id="142" name="テキスト ボックス 141"/>
        <xdr:cNvSpPr txBox="1"/>
      </xdr:nvSpPr>
      <xdr:spPr>
        <a:xfrm>
          <a:off x="2608794" y="943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163,509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139055</xdr:rowOff>
    </xdr:from>
    <xdr:to>
      <xdr:col>3</xdr:col>
      <xdr:colOff>3175</xdr:colOff>
      <xdr:row>57</xdr:row>
      <xdr:rowOff>69205</xdr:rowOff>
    </xdr:to>
    <xdr:sp macro="" textlink="">
      <xdr:nvSpPr>
        <xdr:cNvPr id="143" name="円/楕円 142"/>
        <xdr:cNvSpPr/>
      </xdr:nvSpPr>
      <xdr:spPr>
        <a:xfrm>
          <a:off x="1968500" y="97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85732</xdr:rowOff>
    </xdr:from>
    <xdr:ext cx="599010" cy="259045"/>
    <xdr:sp macro="" textlink="">
      <xdr:nvSpPr>
        <xdr:cNvPr id="144" name="テキスト ボックス 143"/>
        <xdr:cNvSpPr txBox="1"/>
      </xdr:nvSpPr>
      <xdr:spPr>
        <a:xfrm>
          <a:off x="1719794" y="951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128,060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145385</xdr:rowOff>
    </xdr:from>
    <xdr:to>
      <xdr:col>1</xdr:col>
      <xdr:colOff>485775</xdr:colOff>
      <xdr:row>57</xdr:row>
      <xdr:rowOff>75535</xdr:rowOff>
    </xdr:to>
    <xdr:sp macro="" textlink="">
      <xdr:nvSpPr>
        <xdr:cNvPr id="145" name="円/楕円 144"/>
        <xdr:cNvSpPr/>
      </xdr:nvSpPr>
      <xdr:spPr>
        <a:xfrm>
          <a:off x="1079500" y="97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92062</xdr:rowOff>
    </xdr:from>
    <xdr:ext cx="599010" cy="259045"/>
    <xdr:sp macro="" textlink="">
      <xdr:nvSpPr>
        <xdr:cNvPr id="146" name="テキスト ボックス 145"/>
        <xdr:cNvSpPr txBox="1"/>
      </xdr:nvSpPr>
      <xdr:spPr>
        <a:xfrm>
          <a:off x="830794" y="9521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129479</xdr:rowOff>
    </xdr:from>
    <xdr:to>
      <xdr:col>6</xdr:col>
      <xdr:colOff>511175</xdr:colOff>
      <xdr:row>77</xdr:row>
      <xdr:rowOff>21286</xdr:rowOff>
    </xdr:to>
    <xdr:cxnSp macro="">
      <xdr:nvCxnSpPr>
        <xdr:cNvPr id="177" name="直線コネクタ 176"/>
        <xdr:cNvCxnSpPr/>
      </xdr:nvCxnSpPr>
      <xdr:spPr>
        <a:xfrm>
          <a:off x="3797300" y="13159679"/>
          <a:ext cx="8382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129479</xdr:rowOff>
    </xdr:from>
    <xdr:to>
      <xdr:col>5</xdr:col>
      <xdr:colOff>358775</xdr:colOff>
      <xdr:row>77</xdr:row>
      <xdr:rowOff>25302</xdr:rowOff>
    </xdr:to>
    <xdr:cxnSp macro="">
      <xdr:nvCxnSpPr>
        <xdr:cNvPr id="180" name="直線コネクタ 179"/>
        <xdr:cNvCxnSpPr/>
      </xdr:nvCxnSpPr>
      <xdr:spPr>
        <a:xfrm flipV="1">
          <a:off x="2908300" y="13159679"/>
          <a:ext cx="889000" cy="6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11320</xdr:rowOff>
    </xdr:from>
    <xdr:ext cx="534377" cy="259045"/>
    <xdr:sp macro="" textlink="">
      <xdr:nvSpPr>
        <xdr:cNvPr id="182" name="テキスト ボックス 181"/>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25302</xdr:rowOff>
    </xdr:from>
    <xdr:to>
      <xdr:col>4</xdr:col>
      <xdr:colOff>155575</xdr:colOff>
      <xdr:row>77</xdr:row>
      <xdr:rowOff>76736</xdr:rowOff>
    </xdr:to>
    <xdr:cxnSp macro="">
      <xdr:nvCxnSpPr>
        <xdr:cNvPr id="183" name="直線コネクタ 182"/>
        <xdr:cNvCxnSpPr/>
      </xdr:nvCxnSpPr>
      <xdr:spPr>
        <a:xfrm flipV="1">
          <a:off x="2019300" y="13226952"/>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76736</xdr:rowOff>
    </xdr:from>
    <xdr:to>
      <xdr:col>2</xdr:col>
      <xdr:colOff>638175</xdr:colOff>
      <xdr:row>77</xdr:row>
      <xdr:rowOff>89833</xdr:rowOff>
    </xdr:to>
    <xdr:cxnSp macro="">
      <xdr:nvCxnSpPr>
        <xdr:cNvPr id="186" name="直線コネクタ 185"/>
        <xdr:cNvCxnSpPr/>
      </xdr:nvCxnSpPr>
      <xdr:spPr>
        <a:xfrm flipV="1">
          <a:off x="1130300" y="13278386"/>
          <a:ext cx="889000" cy="1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141936</xdr:rowOff>
    </xdr:from>
    <xdr:to>
      <xdr:col>6</xdr:col>
      <xdr:colOff>561975</xdr:colOff>
      <xdr:row>77</xdr:row>
      <xdr:rowOff>72086</xdr:rowOff>
    </xdr:to>
    <xdr:sp macro="" textlink="">
      <xdr:nvSpPr>
        <xdr:cNvPr id="196" name="円/楕円 195"/>
        <xdr:cNvSpPr/>
      </xdr:nvSpPr>
      <xdr:spPr>
        <a:xfrm>
          <a:off x="4584700" y="13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164813</xdr:rowOff>
    </xdr:from>
    <xdr:ext cx="534377" cy="259045"/>
    <xdr:sp macro="" textlink="">
      <xdr:nvSpPr>
        <xdr:cNvPr id="197" name="維持補修費該当値テキスト"/>
        <xdr:cNvSpPr txBox="1"/>
      </xdr:nvSpPr>
      <xdr:spPr>
        <a:xfrm>
          <a:off x="4686300" y="130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78679</xdr:rowOff>
    </xdr:from>
    <xdr:to>
      <xdr:col>5</xdr:col>
      <xdr:colOff>409575</xdr:colOff>
      <xdr:row>77</xdr:row>
      <xdr:rowOff>8829</xdr:rowOff>
    </xdr:to>
    <xdr:sp macro="" textlink="">
      <xdr:nvSpPr>
        <xdr:cNvPr id="198" name="円/楕円 197"/>
        <xdr:cNvSpPr/>
      </xdr:nvSpPr>
      <xdr:spPr>
        <a:xfrm>
          <a:off x="3746500" y="131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25355</xdr:rowOff>
    </xdr:from>
    <xdr:ext cx="534377" cy="259045"/>
    <xdr:sp macro="" textlink="">
      <xdr:nvSpPr>
        <xdr:cNvPr id="199" name="テキスト ボックス 198"/>
        <xdr:cNvSpPr txBox="1"/>
      </xdr:nvSpPr>
      <xdr:spPr>
        <a:xfrm>
          <a:off x="3530111" y="1288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145952</xdr:rowOff>
    </xdr:from>
    <xdr:to>
      <xdr:col>4</xdr:col>
      <xdr:colOff>206375</xdr:colOff>
      <xdr:row>77</xdr:row>
      <xdr:rowOff>76102</xdr:rowOff>
    </xdr:to>
    <xdr:sp macro="" textlink="">
      <xdr:nvSpPr>
        <xdr:cNvPr id="200" name="円/楕円 199"/>
        <xdr:cNvSpPr/>
      </xdr:nvSpPr>
      <xdr:spPr>
        <a:xfrm>
          <a:off x="2857500" y="131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67229</xdr:rowOff>
    </xdr:from>
    <xdr:ext cx="534377" cy="259045"/>
    <xdr:sp macro="" textlink="">
      <xdr:nvSpPr>
        <xdr:cNvPr id="201" name="テキスト ボックス 200"/>
        <xdr:cNvSpPr txBox="1"/>
      </xdr:nvSpPr>
      <xdr:spPr>
        <a:xfrm>
          <a:off x="2641111" y="132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25936</xdr:rowOff>
    </xdr:from>
    <xdr:to>
      <xdr:col>3</xdr:col>
      <xdr:colOff>3175</xdr:colOff>
      <xdr:row>77</xdr:row>
      <xdr:rowOff>127536</xdr:rowOff>
    </xdr:to>
    <xdr:sp macro="" textlink="">
      <xdr:nvSpPr>
        <xdr:cNvPr id="202" name="円/楕円 201"/>
        <xdr:cNvSpPr/>
      </xdr:nvSpPr>
      <xdr:spPr>
        <a:xfrm>
          <a:off x="1968500" y="132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118663</xdr:rowOff>
    </xdr:from>
    <xdr:ext cx="534377" cy="259045"/>
    <xdr:sp macro="" textlink="">
      <xdr:nvSpPr>
        <xdr:cNvPr id="203" name="テキスト ボックス 202"/>
        <xdr:cNvSpPr txBox="1"/>
      </xdr:nvSpPr>
      <xdr:spPr>
        <a:xfrm>
          <a:off x="1752111" y="133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39033</xdr:rowOff>
    </xdr:from>
    <xdr:to>
      <xdr:col>1</xdr:col>
      <xdr:colOff>485775</xdr:colOff>
      <xdr:row>77</xdr:row>
      <xdr:rowOff>140633</xdr:rowOff>
    </xdr:to>
    <xdr:sp macro="" textlink="">
      <xdr:nvSpPr>
        <xdr:cNvPr id="204" name="円/楕円 203"/>
        <xdr:cNvSpPr/>
      </xdr:nvSpPr>
      <xdr:spPr>
        <a:xfrm>
          <a:off x="1079500" y="132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131760</xdr:rowOff>
    </xdr:from>
    <xdr:ext cx="534377" cy="259045"/>
    <xdr:sp macro="" textlink="">
      <xdr:nvSpPr>
        <xdr:cNvPr id="205" name="テキスト ボックス 204"/>
        <xdr:cNvSpPr txBox="1"/>
      </xdr:nvSpPr>
      <xdr:spPr>
        <a:xfrm>
          <a:off x="863111" y="133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71414</xdr:rowOff>
    </xdr:from>
    <xdr:to>
      <xdr:col>6</xdr:col>
      <xdr:colOff>511175</xdr:colOff>
      <xdr:row>96</xdr:row>
      <xdr:rowOff>84525</xdr:rowOff>
    </xdr:to>
    <xdr:cxnSp macro="">
      <xdr:nvCxnSpPr>
        <xdr:cNvPr id="237" name="直線コネクタ 236"/>
        <xdr:cNvCxnSpPr/>
      </xdr:nvCxnSpPr>
      <xdr:spPr>
        <a:xfrm flipV="1">
          <a:off x="3797300" y="16530614"/>
          <a:ext cx="8382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84525</xdr:rowOff>
    </xdr:from>
    <xdr:to>
      <xdr:col>5</xdr:col>
      <xdr:colOff>358775</xdr:colOff>
      <xdr:row>96</xdr:row>
      <xdr:rowOff>115272</xdr:rowOff>
    </xdr:to>
    <xdr:cxnSp macro="">
      <xdr:nvCxnSpPr>
        <xdr:cNvPr id="240" name="直線コネクタ 239"/>
        <xdr:cNvCxnSpPr/>
      </xdr:nvCxnSpPr>
      <xdr:spPr>
        <a:xfrm flipV="1">
          <a:off x="2908300" y="16543725"/>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118135</xdr:rowOff>
    </xdr:from>
    <xdr:ext cx="534377" cy="259045"/>
    <xdr:sp macro="" textlink="">
      <xdr:nvSpPr>
        <xdr:cNvPr id="242" name="テキスト ボックス 241"/>
        <xdr:cNvSpPr txBox="1"/>
      </xdr:nvSpPr>
      <xdr:spPr>
        <a:xfrm>
          <a:off x="3530111" y="160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115272</xdr:rowOff>
    </xdr:from>
    <xdr:to>
      <xdr:col>4</xdr:col>
      <xdr:colOff>155575</xdr:colOff>
      <xdr:row>97</xdr:row>
      <xdr:rowOff>123338</xdr:rowOff>
    </xdr:to>
    <xdr:cxnSp macro="">
      <xdr:nvCxnSpPr>
        <xdr:cNvPr id="243" name="直線コネクタ 242"/>
        <xdr:cNvCxnSpPr/>
      </xdr:nvCxnSpPr>
      <xdr:spPr>
        <a:xfrm flipV="1">
          <a:off x="2019300" y="16574472"/>
          <a:ext cx="889000" cy="17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145288</xdr:rowOff>
    </xdr:from>
    <xdr:ext cx="534377" cy="259045"/>
    <xdr:sp macro="" textlink="">
      <xdr:nvSpPr>
        <xdr:cNvPr id="245" name="テキスト ボックス 244"/>
        <xdr:cNvSpPr txBox="1"/>
      </xdr:nvSpPr>
      <xdr:spPr>
        <a:xfrm>
          <a:off x="2641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123338</xdr:rowOff>
    </xdr:from>
    <xdr:to>
      <xdr:col>2</xdr:col>
      <xdr:colOff>638175</xdr:colOff>
      <xdr:row>97</xdr:row>
      <xdr:rowOff>144501</xdr:rowOff>
    </xdr:to>
    <xdr:cxnSp macro="">
      <xdr:nvCxnSpPr>
        <xdr:cNvPr id="246" name="直線コネクタ 245"/>
        <xdr:cNvCxnSpPr/>
      </xdr:nvCxnSpPr>
      <xdr:spPr>
        <a:xfrm flipV="1">
          <a:off x="1130300" y="16753988"/>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85478</xdr:rowOff>
    </xdr:from>
    <xdr:ext cx="534377" cy="259045"/>
    <xdr:sp macro="" textlink="">
      <xdr:nvSpPr>
        <xdr:cNvPr id="248" name="テキスト ボックス 247"/>
        <xdr:cNvSpPr txBox="1"/>
      </xdr:nvSpPr>
      <xdr:spPr>
        <a:xfrm>
          <a:off x="1752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82489</xdr:rowOff>
    </xdr:from>
    <xdr:ext cx="534377" cy="259045"/>
    <xdr:sp macro="" textlink="">
      <xdr:nvSpPr>
        <xdr:cNvPr id="250" name="テキスト ボックス 249"/>
        <xdr:cNvSpPr txBox="1"/>
      </xdr:nvSpPr>
      <xdr:spPr>
        <a:xfrm>
          <a:off x="863111" y="161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20614</xdr:rowOff>
    </xdr:from>
    <xdr:to>
      <xdr:col>6</xdr:col>
      <xdr:colOff>561975</xdr:colOff>
      <xdr:row>96</xdr:row>
      <xdr:rowOff>122214</xdr:rowOff>
    </xdr:to>
    <xdr:sp macro="" textlink="">
      <xdr:nvSpPr>
        <xdr:cNvPr id="256" name="円/楕円 255"/>
        <xdr:cNvSpPr/>
      </xdr:nvSpPr>
      <xdr:spPr>
        <a:xfrm>
          <a:off x="4584700" y="164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170491</xdr:rowOff>
    </xdr:from>
    <xdr:ext cx="534377" cy="259045"/>
    <xdr:sp macro="" textlink="">
      <xdr:nvSpPr>
        <xdr:cNvPr id="257" name="扶助費該当値テキスト"/>
        <xdr:cNvSpPr txBox="1"/>
      </xdr:nvSpPr>
      <xdr:spPr>
        <a:xfrm>
          <a:off x="4686300" y="164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53,182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33725</xdr:rowOff>
    </xdr:from>
    <xdr:to>
      <xdr:col>5</xdr:col>
      <xdr:colOff>409575</xdr:colOff>
      <xdr:row>96</xdr:row>
      <xdr:rowOff>135325</xdr:rowOff>
    </xdr:to>
    <xdr:sp macro="" textlink="">
      <xdr:nvSpPr>
        <xdr:cNvPr id="258" name="円/楕円 257"/>
        <xdr:cNvSpPr/>
      </xdr:nvSpPr>
      <xdr:spPr>
        <a:xfrm>
          <a:off x="3746500" y="164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126452</xdr:rowOff>
    </xdr:from>
    <xdr:ext cx="534377" cy="259045"/>
    <xdr:sp macro="" textlink="">
      <xdr:nvSpPr>
        <xdr:cNvPr id="259" name="テキスト ボックス 258"/>
        <xdr:cNvSpPr txBox="1"/>
      </xdr:nvSpPr>
      <xdr:spPr>
        <a:xfrm>
          <a:off x="3530111" y="165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64472</xdr:rowOff>
    </xdr:from>
    <xdr:to>
      <xdr:col>4</xdr:col>
      <xdr:colOff>206375</xdr:colOff>
      <xdr:row>96</xdr:row>
      <xdr:rowOff>166072</xdr:rowOff>
    </xdr:to>
    <xdr:sp macro="" textlink="">
      <xdr:nvSpPr>
        <xdr:cNvPr id="260" name="円/楕円 259"/>
        <xdr:cNvSpPr/>
      </xdr:nvSpPr>
      <xdr:spPr>
        <a:xfrm>
          <a:off x="2857500" y="165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157199</xdr:rowOff>
    </xdr:from>
    <xdr:ext cx="534377" cy="259045"/>
    <xdr:sp macro="" textlink="">
      <xdr:nvSpPr>
        <xdr:cNvPr id="261" name="テキスト ボックス 260"/>
        <xdr:cNvSpPr txBox="1"/>
      </xdr:nvSpPr>
      <xdr:spPr>
        <a:xfrm>
          <a:off x="2641111" y="166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72538</xdr:rowOff>
    </xdr:from>
    <xdr:to>
      <xdr:col>3</xdr:col>
      <xdr:colOff>3175</xdr:colOff>
      <xdr:row>98</xdr:row>
      <xdr:rowOff>2688</xdr:rowOff>
    </xdr:to>
    <xdr:sp macro="" textlink="">
      <xdr:nvSpPr>
        <xdr:cNvPr id="262" name="円/楕円 261"/>
        <xdr:cNvSpPr/>
      </xdr:nvSpPr>
      <xdr:spPr>
        <a:xfrm>
          <a:off x="1968500" y="167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165265</xdr:rowOff>
    </xdr:from>
    <xdr:ext cx="534377" cy="259045"/>
    <xdr:sp macro="" textlink="">
      <xdr:nvSpPr>
        <xdr:cNvPr id="263" name="テキスト ボックス 262"/>
        <xdr:cNvSpPr txBox="1"/>
      </xdr:nvSpPr>
      <xdr:spPr>
        <a:xfrm>
          <a:off x="1752111" y="1679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93701</xdr:rowOff>
    </xdr:from>
    <xdr:to>
      <xdr:col>1</xdr:col>
      <xdr:colOff>485775</xdr:colOff>
      <xdr:row>98</xdr:row>
      <xdr:rowOff>23851</xdr:rowOff>
    </xdr:to>
    <xdr:sp macro="" textlink="">
      <xdr:nvSpPr>
        <xdr:cNvPr id="264" name="円/楕円 263"/>
        <xdr:cNvSpPr/>
      </xdr:nvSpPr>
      <xdr:spPr>
        <a:xfrm>
          <a:off x="1079500" y="167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14978</xdr:rowOff>
    </xdr:from>
    <xdr:ext cx="534377" cy="259045"/>
    <xdr:sp macro="" textlink="">
      <xdr:nvSpPr>
        <xdr:cNvPr id="265" name="テキスト ボックス 264"/>
        <xdr:cNvSpPr txBox="1"/>
      </xdr:nvSpPr>
      <xdr:spPr>
        <a:xfrm>
          <a:off x="863111" y="168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40428</xdr:rowOff>
    </xdr:from>
    <xdr:to>
      <xdr:col>15</xdr:col>
      <xdr:colOff>180975</xdr:colOff>
      <xdr:row>37</xdr:row>
      <xdr:rowOff>9887</xdr:rowOff>
    </xdr:to>
    <xdr:cxnSp macro="">
      <xdr:nvCxnSpPr>
        <xdr:cNvPr id="292" name="直線コネクタ 291"/>
        <xdr:cNvCxnSpPr/>
      </xdr:nvCxnSpPr>
      <xdr:spPr>
        <a:xfrm flipV="1">
          <a:off x="9639300" y="6212628"/>
          <a:ext cx="838200" cy="14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166469</xdr:rowOff>
    </xdr:from>
    <xdr:to>
      <xdr:col>14</xdr:col>
      <xdr:colOff>28575</xdr:colOff>
      <xdr:row>37</xdr:row>
      <xdr:rowOff>9887</xdr:rowOff>
    </xdr:to>
    <xdr:cxnSp macro="">
      <xdr:nvCxnSpPr>
        <xdr:cNvPr id="295" name="直線コネクタ 294"/>
        <xdr:cNvCxnSpPr/>
      </xdr:nvCxnSpPr>
      <xdr:spPr>
        <a:xfrm>
          <a:off x="8750300" y="6338669"/>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97889</xdr:rowOff>
    </xdr:from>
    <xdr:ext cx="599010" cy="259045"/>
    <xdr:sp macro="" textlink="">
      <xdr:nvSpPr>
        <xdr:cNvPr id="297" name="テキスト ボックス 296"/>
        <xdr:cNvSpPr txBox="1"/>
      </xdr:nvSpPr>
      <xdr:spPr>
        <a:xfrm>
          <a:off x="9339794"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148579</xdr:rowOff>
    </xdr:from>
    <xdr:to>
      <xdr:col>12</xdr:col>
      <xdr:colOff>511175</xdr:colOff>
      <xdr:row>36</xdr:row>
      <xdr:rowOff>166469</xdr:rowOff>
    </xdr:to>
    <xdr:cxnSp macro="">
      <xdr:nvCxnSpPr>
        <xdr:cNvPr id="298" name="直線コネクタ 297"/>
        <xdr:cNvCxnSpPr/>
      </xdr:nvCxnSpPr>
      <xdr:spPr>
        <a:xfrm>
          <a:off x="7861300" y="6320779"/>
          <a:ext cx="8890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129312</xdr:rowOff>
    </xdr:from>
    <xdr:to>
      <xdr:col>11</xdr:col>
      <xdr:colOff>307975</xdr:colOff>
      <xdr:row>36</xdr:row>
      <xdr:rowOff>148579</xdr:rowOff>
    </xdr:to>
    <xdr:cxnSp macro="">
      <xdr:nvCxnSpPr>
        <xdr:cNvPr id="301" name="直線コネクタ 300"/>
        <xdr:cNvCxnSpPr/>
      </xdr:nvCxnSpPr>
      <xdr:spPr>
        <a:xfrm>
          <a:off x="6972300" y="6301512"/>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33159</xdr:rowOff>
    </xdr:from>
    <xdr:ext cx="599010" cy="259045"/>
    <xdr:sp macro="" textlink="">
      <xdr:nvSpPr>
        <xdr:cNvPr id="303" name="テキスト ボックス 302"/>
        <xdr:cNvSpPr txBox="1"/>
      </xdr:nvSpPr>
      <xdr:spPr>
        <a:xfrm>
          <a:off x="7561794" y="58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161078</xdr:rowOff>
    </xdr:from>
    <xdr:to>
      <xdr:col>15</xdr:col>
      <xdr:colOff>231775</xdr:colOff>
      <xdr:row>36</xdr:row>
      <xdr:rowOff>91228</xdr:rowOff>
    </xdr:to>
    <xdr:sp macro="" textlink="">
      <xdr:nvSpPr>
        <xdr:cNvPr id="311" name="円/楕円 310"/>
        <xdr:cNvSpPr/>
      </xdr:nvSpPr>
      <xdr:spPr>
        <a:xfrm>
          <a:off x="10426700" y="61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12505</xdr:rowOff>
    </xdr:from>
    <xdr:ext cx="534377" cy="259045"/>
    <xdr:sp macro="" textlink="">
      <xdr:nvSpPr>
        <xdr:cNvPr id="312" name="補助費等該当値テキスト"/>
        <xdr:cNvSpPr txBox="1"/>
      </xdr:nvSpPr>
      <xdr:spPr>
        <a:xfrm>
          <a:off x="10528300" y="60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96,713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130537</xdr:rowOff>
    </xdr:from>
    <xdr:to>
      <xdr:col>14</xdr:col>
      <xdr:colOff>79375</xdr:colOff>
      <xdr:row>37</xdr:row>
      <xdr:rowOff>60687</xdr:rowOff>
    </xdr:to>
    <xdr:sp macro="" textlink="">
      <xdr:nvSpPr>
        <xdr:cNvPr id="313" name="円/楕円 312"/>
        <xdr:cNvSpPr/>
      </xdr:nvSpPr>
      <xdr:spPr>
        <a:xfrm>
          <a:off x="9588500" y="63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51814</xdr:rowOff>
    </xdr:from>
    <xdr:ext cx="534377" cy="259045"/>
    <xdr:sp macro="" textlink="">
      <xdr:nvSpPr>
        <xdr:cNvPr id="314" name="テキスト ボックス 313"/>
        <xdr:cNvSpPr txBox="1"/>
      </xdr:nvSpPr>
      <xdr:spPr>
        <a:xfrm>
          <a:off x="9372111" y="63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115669</xdr:rowOff>
    </xdr:from>
    <xdr:to>
      <xdr:col>12</xdr:col>
      <xdr:colOff>561975</xdr:colOff>
      <xdr:row>37</xdr:row>
      <xdr:rowOff>45819</xdr:rowOff>
    </xdr:to>
    <xdr:sp macro="" textlink="">
      <xdr:nvSpPr>
        <xdr:cNvPr id="315" name="円/楕円 314"/>
        <xdr:cNvSpPr/>
      </xdr:nvSpPr>
      <xdr:spPr>
        <a:xfrm>
          <a:off x="8699500" y="62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36946</xdr:rowOff>
    </xdr:from>
    <xdr:ext cx="534377" cy="259045"/>
    <xdr:sp macro="" textlink="">
      <xdr:nvSpPr>
        <xdr:cNvPr id="316" name="テキスト ボックス 315"/>
        <xdr:cNvSpPr txBox="1"/>
      </xdr:nvSpPr>
      <xdr:spPr>
        <a:xfrm>
          <a:off x="8483111" y="63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97779</xdr:rowOff>
    </xdr:from>
    <xdr:to>
      <xdr:col>11</xdr:col>
      <xdr:colOff>358775</xdr:colOff>
      <xdr:row>37</xdr:row>
      <xdr:rowOff>27929</xdr:rowOff>
    </xdr:to>
    <xdr:sp macro="" textlink="">
      <xdr:nvSpPr>
        <xdr:cNvPr id="317" name="円/楕円 316"/>
        <xdr:cNvSpPr/>
      </xdr:nvSpPr>
      <xdr:spPr>
        <a:xfrm>
          <a:off x="7810500" y="62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19056</xdr:rowOff>
    </xdr:from>
    <xdr:ext cx="534377" cy="259045"/>
    <xdr:sp macro="" textlink="">
      <xdr:nvSpPr>
        <xdr:cNvPr id="318" name="テキスト ボックス 317"/>
        <xdr:cNvSpPr txBox="1"/>
      </xdr:nvSpPr>
      <xdr:spPr>
        <a:xfrm>
          <a:off x="7594111" y="636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78512</xdr:rowOff>
    </xdr:from>
    <xdr:to>
      <xdr:col>10</xdr:col>
      <xdr:colOff>155575</xdr:colOff>
      <xdr:row>37</xdr:row>
      <xdr:rowOff>8662</xdr:rowOff>
    </xdr:to>
    <xdr:sp macro="" textlink="">
      <xdr:nvSpPr>
        <xdr:cNvPr id="319" name="円/楕円 318"/>
        <xdr:cNvSpPr/>
      </xdr:nvSpPr>
      <xdr:spPr>
        <a:xfrm>
          <a:off x="6921500" y="62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171239</xdr:rowOff>
    </xdr:from>
    <xdr:ext cx="534377" cy="259045"/>
    <xdr:sp macro="" textlink="">
      <xdr:nvSpPr>
        <xdr:cNvPr id="320" name="テキスト ボックス 319"/>
        <xdr:cNvSpPr txBox="1"/>
      </xdr:nvSpPr>
      <xdr:spPr>
        <a:xfrm>
          <a:off x="6705111" y="63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141563</xdr:rowOff>
    </xdr:from>
    <xdr:to>
      <xdr:col>15</xdr:col>
      <xdr:colOff>180975</xdr:colOff>
      <xdr:row>58</xdr:row>
      <xdr:rowOff>169035</xdr:rowOff>
    </xdr:to>
    <xdr:cxnSp macro="">
      <xdr:nvCxnSpPr>
        <xdr:cNvPr id="351" name="直線コネクタ 350"/>
        <xdr:cNvCxnSpPr/>
      </xdr:nvCxnSpPr>
      <xdr:spPr>
        <a:xfrm flipV="1">
          <a:off x="9639300" y="10085663"/>
          <a:ext cx="838200" cy="2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144900</xdr:rowOff>
    </xdr:from>
    <xdr:to>
      <xdr:col>14</xdr:col>
      <xdr:colOff>28575</xdr:colOff>
      <xdr:row>58</xdr:row>
      <xdr:rowOff>169035</xdr:rowOff>
    </xdr:to>
    <xdr:cxnSp macro="">
      <xdr:nvCxnSpPr>
        <xdr:cNvPr id="354" name="直線コネクタ 353"/>
        <xdr:cNvCxnSpPr/>
      </xdr:nvCxnSpPr>
      <xdr:spPr>
        <a:xfrm>
          <a:off x="8750300" y="10089000"/>
          <a:ext cx="8890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87838</xdr:rowOff>
    </xdr:from>
    <xdr:ext cx="599010" cy="259045"/>
    <xdr:sp macro="" textlink="">
      <xdr:nvSpPr>
        <xdr:cNvPr id="356" name="テキスト ボックス 355"/>
        <xdr:cNvSpPr txBox="1"/>
      </xdr:nvSpPr>
      <xdr:spPr>
        <a:xfrm>
          <a:off x="9339794" y="1020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136634</xdr:rowOff>
    </xdr:from>
    <xdr:to>
      <xdr:col>12</xdr:col>
      <xdr:colOff>511175</xdr:colOff>
      <xdr:row>58</xdr:row>
      <xdr:rowOff>144900</xdr:rowOff>
    </xdr:to>
    <xdr:cxnSp macro="">
      <xdr:nvCxnSpPr>
        <xdr:cNvPr id="357" name="直線コネクタ 356"/>
        <xdr:cNvCxnSpPr/>
      </xdr:nvCxnSpPr>
      <xdr:spPr>
        <a:xfrm>
          <a:off x="7861300" y="10080734"/>
          <a:ext cx="88900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83435</xdr:rowOff>
    </xdr:from>
    <xdr:ext cx="599010" cy="259045"/>
    <xdr:sp macro="" textlink="">
      <xdr:nvSpPr>
        <xdr:cNvPr id="359" name="テキスト ボックス 358"/>
        <xdr:cNvSpPr txBox="1"/>
      </xdr:nvSpPr>
      <xdr:spPr>
        <a:xfrm>
          <a:off x="8450794" y="101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136634</xdr:rowOff>
    </xdr:from>
    <xdr:to>
      <xdr:col>11</xdr:col>
      <xdr:colOff>307975</xdr:colOff>
      <xdr:row>59</xdr:row>
      <xdr:rowOff>21155</xdr:rowOff>
    </xdr:to>
    <xdr:cxnSp macro="">
      <xdr:nvCxnSpPr>
        <xdr:cNvPr id="360" name="直線コネクタ 359"/>
        <xdr:cNvCxnSpPr/>
      </xdr:nvCxnSpPr>
      <xdr:spPr>
        <a:xfrm flipV="1">
          <a:off x="6972300" y="10080734"/>
          <a:ext cx="889000" cy="5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83790</xdr:rowOff>
    </xdr:from>
    <xdr:ext cx="599010" cy="259045"/>
    <xdr:sp macro="" textlink="">
      <xdr:nvSpPr>
        <xdr:cNvPr id="362" name="テキスト ボックス 361"/>
        <xdr:cNvSpPr txBox="1"/>
      </xdr:nvSpPr>
      <xdr:spPr>
        <a:xfrm>
          <a:off x="7561794" y="1019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92917</xdr:rowOff>
    </xdr:from>
    <xdr:ext cx="599010" cy="259045"/>
    <xdr:sp macro="" textlink="">
      <xdr:nvSpPr>
        <xdr:cNvPr id="364" name="テキスト ボックス 363"/>
        <xdr:cNvSpPr txBox="1"/>
      </xdr:nvSpPr>
      <xdr:spPr>
        <a:xfrm>
          <a:off x="6672794" y="1020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90763</xdr:rowOff>
    </xdr:from>
    <xdr:to>
      <xdr:col>15</xdr:col>
      <xdr:colOff>231775</xdr:colOff>
      <xdr:row>59</xdr:row>
      <xdr:rowOff>20913</xdr:rowOff>
    </xdr:to>
    <xdr:sp macro="" textlink="">
      <xdr:nvSpPr>
        <xdr:cNvPr id="370" name="円/楕円 369"/>
        <xdr:cNvSpPr/>
      </xdr:nvSpPr>
      <xdr:spPr>
        <a:xfrm>
          <a:off x="10426700" y="100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50140</xdr:rowOff>
    </xdr:from>
    <xdr:ext cx="599010" cy="259045"/>
    <xdr:sp macro="" textlink="">
      <xdr:nvSpPr>
        <xdr:cNvPr id="371" name="普通建設事業費該当値テキスト"/>
        <xdr:cNvSpPr txBox="1"/>
      </xdr:nvSpPr>
      <xdr:spPr>
        <a:xfrm>
          <a:off x="10528300" y="982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394,296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118235</xdr:rowOff>
    </xdr:from>
    <xdr:to>
      <xdr:col>14</xdr:col>
      <xdr:colOff>79375</xdr:colOff>
      <xdr:row>59</xdr:row>
      <xdr:rowOff>48385</xdr:rowOff>
    </xdr:to>
    <xdr:sp macro="" textlink="">
      <xdr:nvSpPr>
        <xdr:cNvPr id="372" name="円/楕円 371"/>
        <xdr:cNvSpPr/>
      </xdr:nvSpPr>
      <xdr:spPr>
        <a:xfrm>
          <a:off x="9588500" y="100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64912</xdr:rowOff>
    </xdr:from>
    <xdr:ext cx="599010" cy="259045"/>
    <xdr:sp macro="" textlink="">
      <xdr:nvSpPr>
        <xdr:cNvPr id="373" name="テキスト ボックス 372"/>
        <xdr:cNvSpPr txBox="1"/>
      </xdr:nvSpPr>
      <xdr:spPr>
        <a:xfrm>
          <a:off x="9339794" y="983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94100</xdr:rowOff>
    </xdr:from>
    <xdr:to>
      <xdr:col>12</xdr:col>
      <xdr:colOff>561975</xdr:colOff>
      <xdr:row>59</xdr:row>
      <xdr:rowOff>24250</xdr:rowOff>
    </xdr:to>
    <xdr:sp macro="" textlink="">
      <xdr:nvSpPr>
        <xdr:cNvPr id="374" name="円/楕円 373"/>
        <xdr:cNvSpPr/>
      </xdr:nvSpPr>
      <xdr:spPr>
        <a:xfrm>
          <a:off x="8699500" y="100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40777</xdr:rowOff>
    </xdr:from>
    <xdr:ext cx="599010" cy="259045"/>
    <xdr:sp macro="" textlink="">
      <xdr:nvSpPr>
        <xdr:cNvPr id="375" name="テキスト ボックス 374"/>
        <xdr:cNvSpPr txBox="1"/>
      </xdr:nvSpPr>
      <xdr:spPr>
        <a:xfrm>
          <a:off x="8450794" y="981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85834</xdr:rowOff>
    </xdr:from>
    <xdr:to>
      <xdr:col>11</xdr:col>
      <xdr:colOff>358775</xdr:colOff>
      <xdr:row>59</xdr:row>
      <xdr:rowOff>15984</xdr:rowOff>
    </xdr:to>
    <xdr:sp macro="" textlink="">
      <xdr:nvSpPr>
        <xdr:cNvPr id="376" name="円/楕円 375"/>
        <xdr:cNvSpPr/>
      </xdr:nvSpPr>
      <xdr:spPr>
        <a:xfrm>
          <a:off x="7810500" y="100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32511</xdr:rowOff>
    </xdr:from>
    <xdr:ext cx="599010" cy="259045"/>
    <xdr:sp macro="" textlink="">
      <xdr:nvSpPr>
        <xdr:cNvPr id="377" name="テキスト ボックス 376"/>
        <xdr:cNvSpPr txBox="1"/>
      </xdr:nvSpPr>
      <xdr:spPr>
        <a:xfrm>
          <a:off x="7561794" y="980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141805</xdr:rowOff>
    </xdr:from>
    <xdr:to>
      <xdr:col>10</xdr:col>
      <xdr:colOff>155575</xdr:colOff>
      <xdr:row>59</xdr:row>
      <xdr:rowOff>71955</xdr:rowOff>
    </xdr:to>
    <xdr:sp macro="" textlink="">
      <xdr:nvSpPr>
        <xdr:cNvPr id="378" name="円/楕円 377"/>
        <xdr:cNvSpPr/>
      </xdr:nvSpPr>
      <xdr:spPr>
        <a:xfrm>
          <a:off x="6921500" y="1008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88482</xdr:rowOff>
    </xdr:from>
    <xdr:ext cx="599010" cy="259045"/>
    <xdr:sp macro="" textlink="">
      <xdr:nvSpPr>
        <xdr:cNvPr id="379" name="テキスト ボックス 378"/>
        <xdr:cNvSpPr txBox="1"/>
      </xdr:nvSpPr>
      <xdr:spPr>
        <a:xfrm>
          <a:off x="6672794" y="986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151505</xdr:rowOff>
    </xdr:from>
    <xdr:to>
      <xdr:col>15</xdr:col>
      <xdr:colOff>180975</xdr:colOff>
      <xdr:row>79</xdr:row>
      <xdr:rowOff>10737</xdr:rowOff>
    </xdr:to>
    <xdr:cxnSp macro="">
      <xdr:nvCxnSpPr>
        <xdr:cNvPr id="408" name="直線コネクタ 407"/>
        <xdr:cNvCxnSpPr/>
      </xdr:nvCxnSpPr>
      <xdr:spPr>
        <a:xfrm flipV="1">
          <a:off x="9639300" y="13524605"/>
          <a:ext cx="838200" cy="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146338</xdr:rowOff>
    </xdr:from>
    <xdr:to>
      <xdr:col>14</xdr:col>
      <xdr:colOff>28575</xdr:colOff>
      <xdr:row>79</xdr:row>
      <xdr:rowOff>10737</xdr:rowOff>
    </xdr:to>
    <xdr:cxnSp macro="">
      <xdr:nvCxnSpPr>
        <xdr:cNvPr id="411" name="直線コネクタ 410"/>
        <xdr:cNvCxnSpPr/>
      </xdr:nvCxnSpPr>
      <xdr:spPr>
        <a:xfrm>
          <a:off x="8750300" y="13519438"/>
          <a:ext cx="889000" cy="3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59479</xdr:rowOff>
    </xdr:from>
    <xdr:ext cx="534377" cy="259045"/>
    <xdr:sp macro="" textlink="">
      <xdr:nvSpPr>
        <xdr:cNvPr id="413" name="テキスト ボックス 412"/>
        <xdr:cNvSpPr txBox="1"/>
      </xdr:nvSpPr>
      <xdr:spPr>
        <a:xfrm>
          <a:off x="9372111" y="1360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58314</xdr:rowOff>
    </xdr:from>
    <xdr:ext cx="534377" cy="259045"/>
    <xdr:sp macro="" textlink="">
      <xdr:nvSpPr>
        <xdr:cNvPr id="415" name="テキスト ボックス 414"/>
        <xdr:cNvSpPr txBox="1"/>
      </xdr:nvSpPr>
      <xdr:spPr>
        <a:xfrm>
          <a:off x="8483111" y="136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100705</xdr:rowOff>
    </xdr:from>
    <xdr:to>
      <xdr:col>15</xdr:col>
      <xdr:colOff>231775</xdr:colOff>
      <xdr:row>79</xdr:row>
      <xdr:rowOff>30855</xdr:rowOff>
    </xdr:to>
    <xdr:sp macro="" textlink="">
      <xdr:nvSpPr>
        <xdr:cNvPr id="421" name="円/楕円 420"/>
        <xdr:cNvSpPr/>
      </xdr:nvSpPr>
      <xdr:spPr>
        <a:xfrm>
          <a:off x="10426700" y="13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60082</xdr:rowOff>
    </xdr:from>
    <xdr:ext cx="599010" cy="259045"/>
    <xdr:sp macro="" textlink="">
      <xdr:nvSpPr>
        <xdr:cNvPr id="422" name="普通建設事業費 （ うち新規整備　）該当値テキスト"/>
        <xdr:cNvSpPr txBox="1"/>
      </xdr:nvSpPr>
      <xdr:spPr>
        <a:xfrm>
          <a:off x="10528300" y="1326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131387</xdr:rowOff>
    </xdr:from>
    <xdr:to>
      <xdr:col>14</xdr:col>
      <xdr:colOff>79375</xdr:colOff>
      <xdr:row>79</xdr:row>
      <xdr:rowOff>61537</xdr:rowOff>
    </xdr:to>
    <xdr:sp macro="" textlink="">
      <xdr:nvSpPr>
        <xdr:cNvPr id="423" name="円/楕円 422"/>
        <xdr:cNvSpPr/>
      </xdr:nvSpPr>
      <xdr:spPr>
        <a:xfrm>
          <a:off x="9588500" y="135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78064</xdr:rowOff>
    </xdr:from>
    <xdr:ext cx="534377" cy="259045"/>
    <xdr:sp macro="" textlink="">
      <xdr:nvSpPr>
        <xdr:cNvPr id="424" name="テキスト ボックス 423"/>
        <xdr:cNvSpPr txBox="1"/>
      </xdr:nvSpPr>
      <xdr:spPr>
        <a:xfrm>
          <a:off x="9372111" y="13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95538</xdr:rowOff>
    </xdr:from>
    <xdr:to>
      <xdr:col>12</xdr:col>
      <xdr:colOff>561975</xdr:colOff>
      <xdr:row>79</xdr:row>
      <xdr:rowOff>25688</xdr:rowOff>
    </xdr:to>
    <xdr:sp macro="" textlink="">
      <xdr:nvSpPr>
        <xdr:cNvPr id="425" name="円/楕円 424"/>
        <xdr:cNvSpPr/>
      </xdr:nvSpPr>
      <xdr:spPr>
        <a:xfrm>
          <a:off x="8699500" y="134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42215</xdr:rowOff>
    </xdr:from>
    <xdr:ext cx="599010" cy="259045"/>
    <xdr:sp macro="" textlink="">
      <xdr:nvSpPr>
        <xdr:cNvPr id="426" name="テキスト ボックス 425"/>
        <xdr:cNvSpPr txBox="1"/>
      </xdr:nvSpPr>
      <xdr:spPr>
        <a:xfrm>
          <a:off x="8450794" y="1324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48507</xdr:rowOff>
    </xdr:from>
    <xdr:to>
      <xdr:col>15</xdr:col>
      <xdr:colOff>180975</xdr:colOff>
      <xdr:row>93</xdr:row>
      <xdr:rowOff>106370</xdr:rowOff>
    </xdr:to>
    <xdr:cxnSp macro="">
      <xdr:nvCxnSpPr>
        <xdr:cNvPr id="453" name="直線コネクタ 452"/>
        <xdr:cNvCxnSpPr/>
      </xdr:nvCxnSpPr>
      <xdr:spPr>
        <a:xfrm>
          <a:off x="9639300" y="15993357"/>
          <a:ext cx="838200" cy="5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48507</xdr:rowOff>
    </xdr:from>
    <xdr:to>
      <xdr:col>14</xdr:col>
      <xdr:colOff>28575</xdr:colOff>
      <xdr:row>93</xdr:row>
      <xdr:rowOff>155318</xdr:rowOff>
    </xdr:to>
    <xdr:cxnSp macro="">
      <xdr:nvCxnSpPr>
        <xdr:cNvPr id="456" name="直線コネクタ 455"/>
        <xdr:cNvCxnSpPr/>
      </xdr:nvCxnSpPr>
      <xdr:spPr>
        <a:xfrm flipV="1">
          <a:off x="8750300" y="15993357"/>
          <a:ext cx="889000" cy="10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8" name="テキスト ボックス 457"/>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60" name="テキスト ボックス 459"/>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55570</xdr:rowOff>
    </xdr:from>
    <xdr:to>
      <xdr:col>15</xdr:col>
      <xdr:colOff>231775</xdr:colOff>
      <xdr:row>93</xdr:row>
      <xdr:rowOff>157170</xdr:rowOff>
    </xdr:to>
    <xdr:sp macro="" textlink="">
      <xdr:nvSpPr>
        <xdr:cNvPr id="466" name="円/楕円 465"/>
        <xdr:cNvSpPr/>
      </xdr:nvSpPr>
      <xdr:spPr>
        <a:xfrm>
          <a:off x="10426700" y="160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78447</xdr:rowOff>
    </xdr:from>
    <xdr:ext cx="599010" cy="259045"/>
    <xdr:sp macro="" textlink="">
      <xdr:nvSpPr>
        <xdr:cNvPr id="467" name="普通建設事業費 （ うち更新整備　）該当値テキスト"/>
        <xdr:cNvSpPr txBox="1"/>
      </xdr:nvSpPr>
      <xdr:spPr>
        <a:xfrm>
          <a:off x="10528300" y="1585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194,790</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169157</xdr:rowOff>
    </xdr:from>
    <xdr:to>
      <xdr:col>14</xdr:col>
      <xdr:colOff>79375</xdr:colOff>
      <xdr:row>93</xdr:row>
      <xdr:rowOff>99307</xdr:rowOff>
    </xdr:to>
    <xdr:sp macro="" textlink="">
      <xdr:nvSpPr>
        <xdr:cNvPr id="468" name="円/楕円 467"/>
        <xdr:cNvSpPr/>
      </xdr:nvSpPr>
      <xdr:spPr>
        <a:xfrm>
          <a:off x="9588500" y="159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115834</xdr:rowOff>
    </xdr:from>
    <xdr:ext cx="599010" cy="259045"/>
    <xdr:sp macro="" textlink="">
      <xdr:nvSpPr>
        <xdr:cNvPr id="469" name="テキスト ボックス 468"/>
        <xdr:cNvSpPr txBox="1"/>
      </xdr:nvSpPr>
      <xdr:spPr>
        <a:xfrm>
          <a:off x="9339794" y="15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207,446</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104518</xdr:rowOff>
    </xdr:from>
    <xdr:to>
      <xdr:col>12</xdr:col>
      <xdr:colOff>561975</xdr:colOff>
      <xdr:row>94</xdr:row>
      <xdr:rowOff>34668</xdr:rowOff>
    </xdr:to>
    <xdr:sp macro="" textlink="">
      <xdr:nvSpPr>
        <xdr:cNvPr id="470" name="円/楕円 469"/>
        <xdr:cNvSpPr/>
      </xdr:nvSpPr>
      <xdr:spPr>
        <a:xfrm>
          <a:off x="8699500" y="1604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51195</xdr:rowOff>
    </xdr:from>
    <xdr:ext cx="599010" cy="259045"/>
    <xdr:sp macro="" textlink="">
      <xdr:nvSpPr>
        <xdr:cNvPr id="471" name="テキスト ボックス 470"/>
        <xdr:cNvSpPr txBox="1"/>
      </xdr:nvSpPr>
      <xdr:spPr>
        <a:xfrm>
          <a:off x="8450794" y="1582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31074</xdr:rowOff>
    </xdr:from>
    <xdr:to>
      <xdr:col>23</xdr:col>
      <xdr:colOff>517525</xdr:colOff>
      <xdr:row>38</xdr:row>
      <xdr:rowOff>61011</xdr:rowOff>
    </xdr:to>
    <xdr:cxnSp macro="">
      <xdr:nvCxnSpPr>
        <xdr:cNvPr id="498" name="直線コネクタ 497"/>
        <xdr:cNvCxnSpPr/>
      </xdr:nvCxnSpPr>
      <xdr:spPr>
        <a:xfrm>
          <a:off x="15481300" y="6546174"/>
          <a:ext cx="838200" cy="2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46276</xdr:rowOff>
    </xdr:from>
    <xdr:ext cx="469744" cy="259045"/>
    <xdr:sp macro="" textlink="">
      <xdr:nvSpPr>
        <xdr:cNvPr id="499" name="災害復旧事業費平均値テキスト"/>
        <xdr:cNvSpPr txBox="1"/>
      </xdr:nvSpPr>
      <xdr:spPr>
        <a:xfrm>
          <a:off x="16370300" y="6561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31074</xdr:rowOff>
    </xdr:from>
    <xdr:to>
      <xdr:col>22</xdr:col>
      <xdr:colOff>365125</xdr:colOff>
      <xdr:row>38</xdr:row>
      <xdr:rowOff>33842</xdr:rowOff>
    </xdr:to>
    <xdr:cxnSp macro="">
      <xdr:nvCxnSpPr>
        <xdr:cNvPr id="501" name="直線コネクタ 500"/>
        <xdr:cNvCxnSpPr/>
      </xdr:nvCxnSpPr>
      <xdr:spPr>
        <a:xfrm flipV="1">
          <a:off x="14592300" y="6546174"/>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156833</xdr:rowOff>
    </xdr:from>
    <xdr:ext cx="534377" cy="259045"/>
    <xdr:sp macro="" textlink="">
      <xdr:nvSpPr>
        <xdr:cNvPr id="503" name="テキスト ボックス 502"/>
        <xdr:cNvSpPr txBox="1"/>
      </xdr:nvSpPr>
      <xdr:spPr>
        <a:xfrm>
          <a:off x="15214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33842</xdr:rowOff>
    </xdr:from>
    <xdr:to>
      <xdr:col>21</xdr:col>
      <xdr:colOff>161925</xdr:colOff>
      <xdr:row>38</xdr:row>
      <xdr:rowOff>120667</xdr:rowOff>
    </xdr:to>
    <xdr:cxnSp macro="">
      <xdr:nvCxnSpPr>
        <xdr:cNvPr id="504" name="直線コネクタ 503"/>
        <xdr:cNvCxnSpPr/>
      </xdr:nvCxnSpPr>
      <xdr:spPr>
        <a:xfrm flipV="1">
          <a:off x="13703300" y="6548942"/>
          <a:ext cx="889000" cy="8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166832</xdr:rowOff>
    </xdr:from>
    <xdr:ext cx="469744" cy="259045"/>
    <xdr:sp macro="" textlink="">
      <xdr:nvSpPr>
        <xdr:cNvPr id="506" name="テキスト ボックス 505"/>
        <xdr:cNvSpPr txBox="1"/>
      </xdr:nvSpPr>
      <xdr:spPr>
        <a:xfrm>
          <a:off x="14357427"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95927</xdr:rowOff>
    </xdr:from>
    <xdr:to>
      <xdr:col>19</xdr:col>
      <xdr:colOff>644525</xdr:colOff>
      <xdr:row>38</xdr:row>
      <xdr:rowOff>120667</xdr:rowOff>
    </xdr:to>
    <xdr:cxnSp macro="">
      <xdr:nvCxnSpPr>
        <xdr:cNvPr id="507" name="直線コネクタ 506"/>
        <xdr:cNvCxnSpPr/>
      </xdr:nvCxnSpPr>
      <xdr:spPr>
        <a:xfrm>
          <a:off x="12814300" y="6611027"/>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164512</xdr:rowOff>
    </xdr:from>
    <xdr:ext cx="469744" cy="259045"/>
    <xdr:sp macro="" textlink="">
      <xdr:nvSpPr>
        <xdr:cNvPr id="509" name="テキスト ボックス 508"/>
        <xdr:cNvSpPr txBox="1"/>
      </xdr:nvSpPr>
      <xdr:spPr>
        <a:xfrm>
          <a:off x="13468427"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155937</xdr:rowOff>
    </xdr:from>
    <xdr:ext cx="534377" cy="259045"/>
    <xdr:sp macro="" textlink="">
      <xdr:nvSpPr>
        <xdr:cNvPr id="511" name="テキスト ボックス 510"/>
        <xdr:cNvSpPr txBox="1"/>
      </xdr:nvSpPr>
      <xdr:spPr>
        <a:xfrm>
          <a:off x="12547111" y="66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10211</xdr:rowOff>
    </xdr:from>
    <xdr:to>
      <xdr:col>23</xdr:col>
      <xdr:colOff>568325</xdr:colOff>
      <xdr:row>38</xdr:row>
      <xdr:rowOff>111811</xdr:rowOff>
    </xdr:to>
    <xdr:sp macro="" textlink="">
      <xdr:nvSpPr>
        <xdr:cNvPr id="517" name="円/楕円 516"/>
        <xdr:cNvSpPr/>
      </xdr:nvSpPr>
      <xdr:spPr>
        <a:xfrm>
          <a:off x="16268700" y="65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141038</xdr:rowOff>
    </xdr:from>
    <xdr:ext cx="534377" cy="259045"/>
    <xdr:sp macro="" textlink="">
      <xdr:nvSpPr>
        <xdr:cNvPr id="518" name="災害復旧事業費該当値テキスト"/>
        <xdr:cNvSpPr txBox="1"/>
      </xdr:nvSpPr>
      <xdr:spPr>
        <a:xfrm>
          <a:off x="16370300" y="631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151724</xdr:rowOff>
    </xdr:from>
    <xdr:to>
      <xdr:col>22</xdr:col>
      <xdr:colOff>415925</xdr:colOff>
      <xdr:row>38</xdr:row>
      <xdr:rowOff>81874</xdr:rowOff>
    </xdr:to>
    <xdr:sp macro="" textlink="">
      <xdr:nvSpPr>
        <xdr:cNvPr id="519" name="円/楕円 518"/>
        <xdr:cNvSpPr/>
      </xdr:nvSpPr>
      <xdr:spPr>
        <a:xfrm>
          <a:off x="15430500" y="64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98401</xdr:rowOff>
    </xdr:from>
    <xdr:ext cx="534377" cy="259045"/>
    <xdr:sp macro="" textlink="">
      <xdr:nvSpPr>
        <xdr:cNvPr id="520" name="テキスト ボックス 519"/>
        <xdr:cNvSpPr txBox="1"/>
      </xdr:nvSpPr>
      <xdr:spPr>
        <a:xfrm>
          <a:off x="15214111" y="62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154492</xdr:rowOff>
    </xdr:from>
    <xdr:to>
      <xdr:col>21</xdr:col>
      <xdr:colOff>212725</xdr:colOff>
      <xdr:row>38</xdr:row>
      <xdr:rowOff>84642</xdr:rowOff>
    </xdr:to>
    <xdr:sp macro="" textlink="">
      <xdr:nvSpPr>
        <xdr:cNvPr id="521" name="円/楕円 520"/>
        <xdr:cNvSpPr/>
      </xdr:nvSpPr>
      <xdr:spPr>
        <a:xfrm>
          <a:off x="14541500" y="64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101169</xdr:rowOff>
    </xdr:from>
    <xdr:ext cx="534377" cy="259045"/>
    <xdr:sp macro="" textlink="">
      <xdr:nvSpPr>
        <xdr:cNvPr id="522" name="テキスト ボックス 521"/>
        <xdr:cNvSpPr txBox="1"/>
      </xdr:nvSpPr>
      <xdr:spPr>
        <a:xfrm>
          <a:off x="14325111" y="627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69867</xdr:rowOff>
    </xdr:from>
    <xdr:to>
      <xdr:col>20</xdr:col>
      <xdr:colOff>9525</xdr:colOff>
      <xdr:row>39</xdr:row>
      <xdr:rowOff>17</xdr:rowOff>
    </xdr:to>
    <xdr:sp macro="" textlink="">
      <xdr:nvSpPr>
        <xdr:cNvPr id="523" name="円/楕円 522"/>
        <xdr:cNvSpPr/>
      </xdr:nvSpPr>
      <xdr:spPr>
        <a:xfrm>
          <a:off x="13652500" y="65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16544</xdr:rowOff>
    </xdr:from>
    <xdr:ext cx="469744" cy="259045"/>
    <xdr:sp macro="" textlink="">
      <xdr:nvSpPr>
        <xdr:cNvPr id="524" name="テキスト ボックス 523"/>
        <xdr:cNvSpPr txBox="1"/>
      </xdr:nvSpPr>
      <xdr:spPr>
        <a:xfrm>
          <a:off x="13468427" y="636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45127</xdr:rowOff>
    </xdr:from>
    <xdr:to>
      <xdr:col>18</xdr:col>
      <xdr:colOff>492125</xdr:colOff>
      <xdr:row>38</xdr:row>
      <xdr:rowOff>146727</xdr:rowOff>
    </xdr:to>
    <xdr:sp macro="" textlink="">
      <xdr:nvSpPr>
        <xdr:cNvPr id="525" name="円/楕円 524"/>
        <xdr:cNvSpPr/>
      </xdr:nvSpPr>
      <xdr:spPr>
        <a:xfrm>
          <a:off x="12763500" y="656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163255</xdr:rowOff>
    </xdr:from>
    <xdr:ext cx="534377" cy="259045"/>
    <xdr:sp macro="" textlink="">
      <xdr:nvSpPr>
        <xdr:cNvPr id="526" name="テキスト ボックス 525"/>
        <xdr:cNvSpPr txBox="1"/>
      </xdr:nvSpPr>
      <xdr:spPr>
        <a:xfrm>
          <a:off x="12547111" y="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106101</xdr:rowOff>
    </xdr:from>
    <xdr:to>
      <xdr:col>23</xdr:col>
      <xdr:colOff>517525</xdr:colOff>
      <xdr:row>71</xdr:row>
      <xdr:rowOff>135488</xdr:rowOff>
    </xdr:to>
    <xdr:cxnSp macro="">
      <xdr:nvCxnSpPr>
        <xdr:cNvPr id="606" name="直線コネクタ 605"/>
        <xdr:cNvCxnSpPr/>
      </xdr:nvCxnSpPr>
      <xdr:spPr>
        <a:xfrm>
          <a:off x="15481300" y="12279051"/>
          <a:ext cx="8382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7"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106101</xdr:rowOff>
    </xdr:from>
    <xdr:to>
      <xdr:col>22</xdr:col>
      <xdr:colOff>365125</xdr:colOff>
      <xdr:row>71</xdr:row>
      <xdr:rowOff>160120</xdr:rowOff>
    </xdr:to>
    <xdr:cxnSp macro="">
      <xdr:nvCxnSpPr>
        <xdr:cNvPr id="609" name="直線コネクタ 608"/>
        <xdr:cNvCxnSpPr/>
      </xdr:nvCxnSpPr>
      <xdr:spPr>
        <a:xfrm flipV="1">
          <a:off x="14592300" y="12279051"/>
          <a:ext cx="8890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152126</xdr:rowOff>
    </xdr:from>
    <xdr:ext cx="599010" cy="259045"/>
    <xdr:sp macro="" textlink="">
      <xdr:nvSpPr>
        <xdr:cNvPr id="611" name="テキスト ボックス 610"/>
        <xdr:cNvSpPr txBox="1"/>
      </xdr:nvSpPr>
      <xdr:spPr>
        <a:xfrm>
          <a:off x="15181794" y="1283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160120</xdr:rowOff>
    </xdr:from>
    <xdr:to>
      <xdr:col>21</xdr:col>
      <xdr:colOff>161925</xdr:colOff>
      <xdr:row>71</xdr:row>
      <xdr:rowOff>166343</xdr:rowOff>
    </xdr:to>
    <xdr:cxnSp macro="">
      <xdr:nvCxnSpPr>
        <xdr:cNvPr id="612" name="直線コネクタ 611"/>
        <xdr:cNvCxnSpPr/>
      </xdr:nvCxnSpPr>
      <xdr:spPr>
        <a:xfrm flipV="1">
          <a:off x="13703300" y="12333070"/>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123579</xdr:rowOff>
    </xdr:from>
    <xdr:ext cx="599010" cy="259045"/>
    <xdr:sp macro="" textlink="">
      <xdr:nvSpPr>
        <xdr:cNvPr id="614" name="テキスト ボックス 613"/>
        <xdr:cNvSpPr txBox="1"/>
      </xdr:nvSpPr>
      <xdr:spPr>
        <a:xfrm>
          <a:off x="14292794" y="1281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67434</xdr:rowOff>
    </xdr:from>
    <xdr:to>
      <xdr:col>19</xdr:col>
      <xdr:colOff>644525</xdr:colOff>
      <xdr:row>71</xdr:row>
      <xdr:rowOff>166343</xdr:rowOff>
    </xdr:to>
    <xdr:cxnSp macro="">
      <xdr:nvCxnSpPr>
        <xdr:cNvPr id="615" name="直線コネクタ 614"/>
        <xdr:cNvCxnSpPr/>
      </xdr:nvCxnSpPr>
      <xdr:spPr>
        <a:xfrm>
          <a:off x="12814300" y="12240384"/>
          <a:ext cx="8890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129443</xdr:rowOff>
    </xdr:from>
    <xdr:ext cx="599010" cy="259045"/>
    <xdr:sp macro="" textlink="">
      <xdr:nvSpPr>
        <xdr:cNvPr id="617" name="テキスト ボックス 616"/>
        <xdr:cNvSpPr txBox="1"/>
      </xdr:nvSpPr>
      <xdr:spPr>
        <a:xfrm>
          <a:off x="13403794" y="1281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117042</xdr:rowOff>
    </xdr:from>
    <xdr:ext cx="599010" cy="259045"/>
    <xdr:sp macro="" textlink="">
      <xdr:nvSpPr>
        <xdr:cNvPr id="619" name="テキスト ボックス 618"/>
        <xdr:cNvSpPr txBox="1"/>
      </xdr:nvSpPr>
      <xdr:spPr>
        <a:xfrm>
          <a:off x="12514794" y="1280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84688</xdr:rowOff>
    </xdr:from>
    <xdr:to>
      <xdr:col>23</xdr:col>
      <xdr:colOff>568325</xdr:colOff>
      <xdr:row>72</xdr:row>
      <xdr:rowOff>14838</xdr:rowOff>
    </xdr:to>
    <xdr:sp macro="" textlink="">
      <xdr:nvSpPr>
        <xdr:cNvPr id="625" name="円/楕円 624"/>
        <xdr:cNvSpPr/>
      </xdr:nvSpPr>
      <xdr:spPr>
        <a:xfrm>
          <a:off x="16268700" y="122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107565</xdr:rowOff>
    </xdr:from>
    <xdr:ext cx="599010" cy="259045"/>
    <xdr:sp macro="" textlink="">
      <xdr:nvSpPr>
        <xdr:cNvPr id="626" name="公債費該当値テキスト"/>
        <xdr:cNvSpPr txBox="1"/>
      </xdr:nvSpPr>
      <xdr:spPr>
        <a:xfrm>
          <a:off x="16370300" y="121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190,737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55301</xdr:rowOff>
    </xdr:from>
    <xdr:to>
      <xdr:col>22</xdr:col>
      <xdr:colOff>415925</xdr:colOff>
      <xdr:row>71</xdr:row>
      <xdr:rowOff>156901</xdr:rowOff>
    </xdr:to>
    <xdr:sp macro="" textlink="">
      <xdr:nvSpPr>
        <xdr:cNvPr id="627" name="円/楕円 626"/>
        <xdr:cNvSpPr/>
      </xdr:nvSpPr>
      <xdr:spPr>
        <a:xfrm>
          <a:off x="15430500" y="1222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1978</xdr:rowOff>
    </xdr:from>
    <xdr:ext cx="599010" cy="259045"/>
    <xdr:sp macro="" textlink="">
      <xdr:nvSpPr>
        <xdr:cNvPr id="628" name="テキスト ボックス 627"/>
        <xdr:cNvSpPr txBox="1"/>
      </xdr:nvSpPr>
      <xdr:spPr>
        <a:xfrm>
          <a:off x="15181794" y="1200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195,879</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109320</xdr:rowOff>
    </xdr:from>
    <xdr:to>
      <xdr:col>21</xdr:col>
      <xdr:colOff>212725</xdr:colOff>
      <xdr:row>72</xdr:row>
      <xdr:rowOff>39470</xdr:rowOff>
    </xdr:to>
    <xdr:sp macro="" textlink="">
      <xdr:nvSpPr>
        <xdr:cNvPr id="629" name="円/楕円 628"/>
        <xdr:cNvSpPr/>
      </xdr:nvSpPr>
      <xdr:spPr>
        <a:xfrm>
          <a:off x="14541500" y="122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55997</xdr:rowOff>
    </xdr:from>
    <xdr:ext cx="599010" cy="259045"/>
    <xdr:sp macro="" textlink="">
      <xdr:nvSpPr>
        <xdr:cNvPr id="630" name="テキスト ボックス 629"/>
        <xdr:cNvSpPr txBox="1"/>
      </xdr:nvSpPr>
      <xdr:spPr>
        <a:xfrm>
          <a:off x="14292794" y="1205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186,427</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115543</xdr:rowOff>
    </xdr:from>
    <xdr:to>
      <xdr:col>20</xdr:col>
      <xdr:colOff>9525</xdr:colOff>
      <xdr:row>72</xdr:row>
      <xdr:rowOff>45693</xdr:rowOff>
    </xdr:to>
    <xdr:sp macro="" textlink="">
      <xdr:nvSpPr>
        <xdr:cNvPr id="631" name="円/楕円 630"/>
        <xdr:cNvSpPr/>
      </xdr:nvSpPr>
      <xdr:spPr>
        <a:xfrm>
          <a:off x="13652500" y="12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62220</xdr:rowOff>
    </xdr:from>
    <xdr:ext cx="599010" cy="259045"/>
    <xdr:sp macro="" textlink="">
      <xdr:nvSpPr>
        <xdr:cNvPr id="632" name="テキスト ボックス 631"/>
        <xdr:cNvSpPr txBox="1"/>
      </xdr:nvSpPr>
      <xdr:spPr>
        <a:xfrm>
          <a:off x="13403794" y="120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185,338</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16634</xdr:rowOff>
    </xdr:from>
    <xdr:to>
      <xdr:col>18</xdr:col>
      <xdr:colOff>492125</xdr:colOff>
      <xdr:row>71</xdr:row>
      <xdr:rowOff>118234</xdr:rowOff>
    </xdr:to>
    <xdr:sp macro="" textlink="">
      <xdr:nvSpPr>
        <xdr:cNvPr id="633" name="円/楕円 632"/>
        <xdr:cNvSpPr/>
      </xdr:nvSpPr>
      <xdr:spPr>
        <a:xfrm>
          <a:off x="12763500" y="121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134761</xdr:rowOff>
    </xdr:from>
    <xdr:ext cx="599010" cy="259045"/>
    <xdr:sp macro="" textlink="">
      <xdr:nvSpPr>
        <xdr:cNvPr id="634" name="テキスト ボックス 633"/>
        <xdr:cNvSpPr txBox="1"/>
      </xdr:nvSpPr>
      <xdr:spPr>
        <a:xfrm>
          <a:off x="12514794" y="119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85866</xdr:rowOff>
    </xdr:from>
    <xdr:to>
      <xdr:col>23</xdr:col>
      <xdr:colOff>517525</xdr:colOff>
      <xdr:row>98</xdr:row>
      <xdr:rowOff>122044</xdr:rowOff>
    </xdr:to>
    <xdr:cxnSp macro="">
      <xdr:nvCxnSpPr>
        <xdr:cNvPr id="661" name="直線コネクタ 660"/>
        <xdr:cNvCxnSpPr/>
      </xdr:nvCxnSpPr>
      <xdr:spPr>
        <a:xfrm flipV="1">
          <a:off x="15481300" y="16887966"/>
          <a:ext cx="838200" cy="3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62"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108457</xdr:rowOff>
    </xdr:from>
    <xdr:to>
      <xdr:col>22</xdr:col>
      <xdr:colOff>365125</xdr:colOff>
      <xdr:row>98</xdr:row>
      <xdr:rowOff>122044</xdr:rowOff>
    </xdr:to>
    <xdr:cxnSp macro="">
      <xdr:nvCxnSpPr>
        <xdr:cNvPr id="664" name="直線コネクタ 663"/>
        <xdr:cNvCxnSpPr/>
      </xdr:nvCxnSpPr>
      <xdr:spPr>
        <a:xfrm>
          <a:off x="14592300" y="16910557"/>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13282</xdr:rowOff>
    </xdr:from>
    <xdr:ext cx="534377" cy="259045"/>
    <xdr:sp macro="" textlink="">
      <xdr:nvSpPr>
        <xdr:cNvPr id="666" name="テキスト ボックス 665"/>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60117</xdr:rowOff>
    </xdr:from>
    <xdr:to>
      <xdr:col>21</xdr:col>
      <xdr:colOff>161925</xdr:colOff>
      <xdr:row>98</xdr:row>
      <xdr:rowOff>108457</xdr:rowOff>
    </xdr:to>
    <xdr:cxnSp macro="">
      <xdr:nvCxnSpPr>
        <xdr:cNvPr id="667" name="直線コネクタ 666"/>
        <xdr:cNvCxnSpPr/>
      </xdr:nvCxnSpPr>
      <xdr:spPr>
        <a:xfrm>
          <a:off x="13703300" y="16862217"/>
          <a:ext cx="889000" cy="4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163778</xdr:rowOff>
    </xdr:from>
    <xdr:ext cx="534377" cy="259045"/>
    <xdr:sp macro="" textlink="">
      <xdr:nvSpPr>
        <xdr:cNvPr id="669" name="テキスト ボックス 668"/>
        <xdr:cNvSpPr txBox="1"/>
      </xdr:nvSpPr>
      <xdr:spPr>
        <a:xfrm>
          <a:off x="14325111" y="169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60117</xdr:rowOff>
    </xdr:from>
    <xdr:to>
      <xdr:col>19</xdr:col>
      <xdr:colOff>644525</xdr:colOff>
      <xdr:row>98</xdr:row>
      <xdr:rowOff>62716</xdr:rowOff>
    </xdr:to>
    <xdr:cxnSp macro="">
      <xdr:nvCxnSpPr>
        <xdr:cNvPr id="670" name="直線コネクタ 669"/>
        <xdr:cNvCxnSpPr/>
      </xdr:nvCxnSpPr>
      <xdr:spPr>
        <a:xfrm flipV="1">
          <a:off x="12814300" y="16862217"/>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156320</xdr:rowOff>
    </xdr:from>
    <xdr:ext cx="534377" cy="259045"/>
    <xdr:sp macro="" textlink="">
      <xdr:nvSpPr>
        <xdr:cNvPr id="672" name="テキスト ボックス 671"/>
        <xdr:cNvSpPr txBox="1"/>
      </xdr:nvSpPr>
      <xdr:spPr>
        <a:xfrm>
          <a:off x="13436111" y="169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159169</xdr:rowOff>
    </xdr:from>
    <xdr:ext cx="534377" cy="259045"/>
    <xdr:sp macro="" textlink="">
      <xdr:nvSpPr>
        <xdr:cNvPr id="674" name="テキスト ボックス 673"/>
        <xdr:cNvSpPr txBox="1"/>
      </xdr:nvSpPr>
      <xdr:spPr>
        <a:xfrm>
          <a:off x="12547111" y="169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35066</xdr:rowOff>
    </xdr:from>
    <xdr:to>
      <xdr:col>23</xdr:col>
      <xdr:colOff>568325</xdr:colOff>
      <xdr:row>98</xdr:row>
      <xdr:rowOff>136666</xdr:rowOff>
    </xdr:to>
    <xdr:sp macro="" textlink="">
      <xdr:nvSpPr>
        <xdr:cNvPr id="680" name="円/楕円 679"/>
        <xdr:cNvSpPr/>
      </xdr:nvSpPr>
      <xdr:spPr>
        <a:xfrm>
          <a:off x="16268700" y="168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165893</xdr:rowOff>
    </xdr:from>
    <xdr:ext cx="599010" cy="259045"/>
    <xdr:sp macro="" textlink="">
      <xdr:nvSpPr>
        <xdr:cNvPr id="681" name="積立金該当値テキスト"/>
        <xdr:cNvSpPr txBox="1"/>
      </xdr:nvSpPr>
      <xdr:spPr>
        <a:xfrm>
          <a:off x="16370300" y="1662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71244</xdr:rowOff>
    </xdr:from>
    <xdr:to>
      <xdr:col>22</xdr:col>
      <xdr:colOff>415925</xdr:colOff>
      <xdr:row>99</xdr:row>
      <xdr:rowOff>1394</xdr:rowOff>
    </xdr:to>
    <xdr:sp macro="" textlink="">
      <xdr:nvSpPr>
        <xdr:cNvPr id="682" name="円/楕円 681"/>
        <xdr:cNvSpPr/>
      </xdr:nvSpPr>
      <xdr:spPr>
        <a:xfrm>
          <a:off x="15430500" y="1687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163971</xdr:rowOff>
    </xdr:from>
    <xdr:ext cx="534377" cy="259045"/>
    <xdr:sp macro="" textlink="">
      <xdr:nvSpPr>
        <xdr:cNvPr id="683" name="テキスト ボックス 682"/>
        <xdr:cNvSpPr txBox="1"/>
      </xdr:nvSpPr>
      <xdr:spPr>
        <a:xfrm>
          <a:off x="15214111" y="1696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57657</xdr:rowOff>
    </xdr:from>
    <xdr:to>
      <xdr:col>21</xdr:col>
      <xdr:colOff>212725</xdr:colOff>
      <xdr:row>98</xdr:row>
      <xdr:rowOff>159257</xdr:rowOff>
    </xdr:to>
    <xdr:sp macro="" textlink="">
      <xdr:nvSpPr>
        <xdr:cNvPr id="684" name="円/楕円 683"/>
        <xdr:cNvSpPr/>
      </xdr:nvSpPr>
      <xdr:spPr>
        <a:xfrm>
          <a:off x="14541500" y="168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4334</xdr:rowOff>
    </xdr:from>
    <xdr:ext cx="534377" cy="259045"/>
    <xdr:sp macro="" textlink="">
      <xdr:nvSpPr>
        <xdr:cNvPr id="685" name="テキスト ボックス 684"/>
        <xdr:cNvSpPr txBox="1"/>
      </xdr:nvSpPr>
      <xdr:spPr>
        <a:xfrm>
          <a:off x="14325111" y="166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9317</xdr:rowOff>
    </xdr:from>
    <xdr:to>
      <xdr:col>20</xdr:col>
      <xdr:colOff>9525</xdr:colOff>
      <xdr:row>98</xdr:row>
      <xdr:rowOff>110917</xdr:rowOff>
    </xdr:to>
    <xdr:sp macro="" textlink="">
      <xdr:nvSpPr>
        <xdr:cNvPr id="686" name="円/楕円 685"/>
        <xdr:cNvSpPr/>
      </xdr:nvSpPr>
      <xdr:spPr>
        <a:xfrm>
          <a:off x="13652500" y="168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127444</xdr:rowOff>
    </xdr:from>
    <xdr:ext cx="599010" cy="259045"/>
    <xdr:sp macro="" textlink="">
      <xdr:nvSpPr>
        <xdr:cNvPr id="687" name="テキスト ボックス 686"/>
        <xdr:cNvSpPr txBox="1"/>
      </xdr:nvSpPr>
      <xdr:spPr>
        <a:xfrm>
          <a:off x="13403794" y="1658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11916</xdr:rowOff>
    </xdr:from>
    <xdr:to>
      <xdr:col>18</xdr:col>
      <xdr:colOff>492125</xdr:colOff>
      <xdr:row>98</xdr:row>
      <xdr:rowOff>113516</xdr:rowOff>
    </xdr:to>
    <xdr:sp macro="" textlink="">
      <xdr:nvSpPr>
        <xdr:cNvPr id="688" name="円/楕円 687"/>
        <xdr:cNvSpPr/>
      </xdr:nvSpPr>
      <xdr:spPr>
        <a:xfrm>
          <a:off x="12763500" y="1681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130043</xdr:rowOff>
    </xdr:from>
    <xdr:ext cx="599010" cy="259045"/>
    <xdr:sp macro="" textlink="">
      <xdr:nvSpPr>
        <xdr:cNvPr id="689" name="テキスト ボックス 688"/>
        <xdr:cNvSpPr txBox="1"/>
      </xdr:nvSpPr>
      <xdr:spPr>
        <a:xfrm>
          <a:off x="12514794" y="1658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105639</xdr:rowOff>
    </xdr:from>
    <xdr:to>
      <xdr:col>32</xdr:col>
      <xdr:colOff>187325</xdr:colOff>
      <xdr:row>38</xdr:row>
      <xdr:rowOff>139700</xdr:rowOff>
    </xdr:to>
    <xdr:cxnSp macro="">
      <xdr:nvCxnSpPr>
        <xdr:cNvPr id="716" name="直線コネクタ 715"/>
        <xdr:cNvCxnSpPr/>
      </xdr:nvCxnSpPr>
      <xdr:spPr>
        <a:xfrm flipV="1">
          <a:off x="21323300" y="6620739"/>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130191</xdr:rowOff>
    </xdr:from>
    <xdr:to>
      <xdr:col>29</xdr:col>
      <xdr:colOff>517525</xdr:colOff>
      <xdr:row>38</xdr:row>
      <xdr:rowOff>139700</xdr:rowOff>
    </xdr:to>
    <xdr:cxnSp macro="">
      <xdr:nvCxnSpPr>
        <xdr:cNvPr id="722" name="直線コネクタ 721"/>
        <xdr:cNvCxnSpPr/>
      </xdr:nvCxnSpPr>
      <xdr:spPr>
        <a:xfrm>
          <a:off x="19545300" y="6645291"/>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130191</xdr:rowOff>
    </xdr:from>
    <xdr:to>
      <xdr:col>28</xdr:col>
      <xdr:colOff>314325</xdr:colOff>
      <xdr:row>38</xdr:row>
      <xdr:rowOff>139700</xdr:rowOff>
    </xdr:to>
    <xdr:cxnSp macro="">
      <xdr:nvCxnSpPr>
        <xdr:cNvPr id="725" name="直線コネクタ 724"/>
        <xdr:cNvCxnSpPr/>
      </xdr:nvCxnSpPr>
      <xdr:spPr>
        <a:xfrm flipV="1">
          <a:off x="18656300" y="6645291"/>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54839</xdr:rowOff>
    </xdr:from>
    <xdr:to>
      <xdr:col>32</xdr:col>
      <xdr:colOff>238125</xdr:colOff>
      <xdr:row>38</xdr:row>
      <xdr:rowOff>156439</xdr:rowOff>
    </xdr:to>
    <xdr:sp macro="" textlink="">
      <xdr:nvSpPr>
        <xdr:cNvPr id="735" name="円/楕円 734"/>
        <xdr:cNvSpPr/>
      </xdr:nvSpPr>
      <xdr:spPr>
        <a:xfrm>
          <a:off x="221107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141216</xdr:rowOff>
    </xdr:from>
    <xdr:ext cx="378565" cy="259045"/>
    <xdr:sp macro="" textlink="">
      <xdr:nvSpPr>
        <xdr:cNvPr id="736" name="投資及び出資金該当値テキスト"/>
        <xdr:cNvSpPr txBox="1"/>
      </xdr:nvSpPr>
      <xdr:spPr>
        <a:xfrm>
          <a:off x="22212300" y="64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79391</xdr:rowOff>
    </xdr:from>
    <xdr:to>
      <xdr:col>28</xdr:col>
      <xdr:colOff>365125</xdr:colOff>
      <xdr:row>39</xdr:row>
      <xdr:rowOff>9541</xdr:rowOff>
    </xdr:to>
    <xdr:sp macro="" textlink="">
      <xdr:nvSpPr>
        <xdr:cNvPr id="741" name="円/楕円 740"/>
        <xdr:cNvSpPr/>
      </xdr:nvSpPr>
      <xdr:spPr>
        <a:xfrm>
          <a:off x="194945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668</xdr:rowOff>
    </xdr:from>
    <xdr:ext cx="378565" cy="259045"/>
    <xdr:sp macro="" textlink="">
      <xdr:nvSpPr>
        <xdr:cNvPr id="742" name="テキスト ボックス 741"/>
        <xdr:cNvSpPr txBox="1"/>
      </xdr:nvSpPr>
      <xdr:spPr>
        <a:xfrm>
          <a:off x="19356017" y="668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38182</xdr:rowOff>
    </xdr:from>
    <xdr:to>
      <xdr:col>32</xdr:col>
      <xdr:colOff>187325</xdr:colOff>
      <xdr:row>59</xdr:row>
      <xdr:rowOff>38564</xdr:rowOff>
    </xdr:to>
    <xdr:cxnSp macro="">
      <xdr:nvCxnSpPr>
        <xdr:cNvPr id="773" name="直線コネクタ 772"/>
        <xdr:cNvCxnSpPr/>
      </xdr:nvCxnSpPr>
      <xdr:spPr>
        <a:xfrm>
          <a:off x="21323300" y="10153732"/>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74"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22199</xdr:rowOff>
    </xdr:from>
    <xdr:to>
      <xdr:col>31</xdr:col>
      <xdr:colOff>34925</xdr:colOff>
      <xdr:row>59</xdr:row>
      <xdr:rowOff>38182</xdr:rowOff>
    </xdr:to>
    <xdr:cxnSp macro="">
      <xdr:nvCxnSpPr>
        <xdr:cNvPr id="776" name="直線コネクタ 775"/>
        <xdr:cNvCxnSpPr/>
      </xdr:nvCxnSpPr>
      <xdr:spPr>
        <a:xfrm>
          <a:off x="20434300" y="10137749"/>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91264</xdr:rowOff>
    </xdr:from>
    <xdr:ext cx="469744" cy="259045"/>
    <xdr:sp macro="" textlink="">
      <xdr:nvSpPr>
        <xdr:cNvPr id="778" name="テキスト ボックス 777"/>
        <xdr:cNvSpPr txBox="1"/>
      </xdr:nvSpPr>
      <xdr:spPr>
        <a:xfrm>
          <a:off x="21088427" y="98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22199</xdr:rowOff>
    </xdr:from>
    <xdr:to>
      <xdr:col>29</xdr:col>
      <xdr:colOff>517525</xdr:colOff>
      <xdr:row>59</xdr:row>
      <xdr:rowOff>37565</xdr:rowOff>
    </xdr:to>
    <xdr:cxnSp macro="">
      <xdr:nvCxnSpPr>
        <xdr:cNvPr id="779" name="直線コネクタ 778"/>
        <xdr:cNvCxnSpPr/>
      </xdr:nvCxnSpPr>
      <xdr:spPr>
        <a:xfrm flipV="1">
          <a:off x="19545300" y="10137749"/>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1" name="テキスト ボックス 780"/>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37565</xdr:rowOff>
    </xdr:from>
    <xdr:to>
      <xdr:col>28</xdr:col>
      <xdr:colOff>314325</xdr:colOff>
      <xdr:row>59</xdr:row>
      <xdr:rowOff>40602</xdr:rowOff>
    </xdr:to>
    <xdr:cxnSp macro="">
      <xdr:nvCxnSpPr>
        <xdr:cNvPr id="782" name="直線コネクタ 781"/>
        <xdr:cNvCxnSpPr/>
      </xdr:nvCxnSpPr>
      <xdr:spPr>
        <a:xfrm flipV="1">
          <a:off x="18656300" y="1015311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84" name="テキスト ボックス 783"/>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86" name="テキスト ボックス 785"/>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159214</xdr:rowOff>
    </xdr:from>
    <xdr:to>
      <xdr:col>32</xdr:col>
      <xdr:colOff>238125</xdr:colOff>
      <xdr:row>59</xdr:row>
      <xdr:rowOff>89364</xdr:rowOff>
    </xdr:to>
    <xdr:sp macro="" textlink="">
      <xdr:nvSpPr>
        <xdr:cNvPr id="792" name="円/楕円 791"/>
        <xdr:cNvSpPr/>
      </xdr:nvSpPr>
      <xdr:spPr>
        <a:xfrm>
          <a:off x="22110700" y="101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93"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158832</xdr:rowOff>
    </xdr:from>
    <xdr:to>
      <xdr:col>31</xdr:col>
      <xdr:colOff>85725</xdr:colOff>
      <xdr:row>59</xdr:row>
      <xdr:rowOff>88982</xdr:rowOff>
    </xdr:to>
    <xdr:sp macro="" textlink="">
      <xdr:nvSpPr>
        <xdr:cNvPr id="794" name="円/楕円 793"/>
        <xdr:cNvSpPr/>
      </xdr:nvSpPr>
      <xdr:spPr>
        <a:xfrm>
          <a:off x="21272500" y="101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80109</xdr:rowOff>
    </xdr:from>
    <xdr:ext cx="469744" cy="259045"/>
    <xdr:sp macro="" textlink="">
      <xdr:nvSpPr>
        <xdr:cNvPr id="795" name="テキスト ボックス 794"/>
        <xdr:cNvSpPr txBox="1"/>
      </xdr:nvSpPr>
      <xdr:spPr>
        <a:xfrm>
          <a:off x="21088427" y="1019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142849</xdr:rowOff>
    </xdr:from>
    <xdr:to>
      <xdr:col>29</xdr:col>
      <xdr:colOff>568325</xdr:colOff>
      <xdr:row>59</xdr:row>
      <xdr:rowOff>72999</xdr:rowOff>
    </xdr:to>
    <xdr:sp macro="" textlink="">
      <xdr:nvSpPr>
        <xdr:cNvPr id="796" name="円/楕円 795"/>
        <xdr:cNvSpPr/>
      </xdr:nvSpPr>
      <xdr:spPr>
        <a:xfrm>
          <a:off x="20383500" y="100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64126</xdr:rowOff>
    </xdr:from>
    <xdr:ext cx="469744" cy="259045"/>
    <xdr:sp macro="" textlink="">
      <xdr:nvSpPr>
        <xdr:cNvPr id="797" name="テキスト ボックス 796"/>
        <xdr:cNvSpPr txBox="1"/>
      </xdr:nvSpPr>
      <xdr:spPr>
        <a:xfrm>
          <a:off x="20199427" y="101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158215</xdr:rowOff>
    </xdr:from>
    <xdr:to>
      <xdr:col>28</xdr:col>
      <xdr:colOff>365125</xdr:colOff>
      <xdr:row>59</xdr:row>
      <xdr:rowOff>88365</xdr:rowOff>
    </xdr:to>
    <xdr:sp macro="" textlink="">
      <xdr:nvSpPr>
        <xdr:cNvPr id="798" name="円/楕円 797"/>
        <xdr:cNvSpPr/>
      </xdr:nvSpPr>
      <xdr:spPr>
        <a:xfrm>
          <a:off x="19494500" y="101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79492</xdr:rowOff>
    </xdr:from>
    <xdr:ext cx="469744" cy="259045"/>
    <xdr:sp macro="" textlink="">
      <xdr:nvSpPr>
        <xdr:cNvPr id="799" name="テキスト ボックス 798"/>
        <xdr:cNvSpPr txBox="1"/>
      </xdr:nvSpPr>
      <xdr:spPr>
        <a:xfrm>
          <a:off x="19310427" y="1019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161252</xdr:rowOff>
    </xdr:from>
    <xdr:to>
      <xdr:col>27</xdr:col>
      <xdr:colOff>161925</xdr:colOff>
      <xdr:row>59</xdr:row>
      <xdr:rowOff>91402</xdr:rowOff>
    </xdr:to>
    <xdr:sp macro="" textlink="">
      <xdr:nvSpPr>
        <xdr:cNvPr id="800" name="円/楕円 799"/>
        <xdr:cNvSpPr/>
      </xdr:nvSpPr>
      <xdr:spPr>
        <a:xfrm>
          <a:off x="18605500" y="101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82529</xdr:rowOff>
    </xdr:from>
    <xdr:ext cx="469744" cy="259045"/>
    <xdr:sp macro="" textlink="">
      <xdr:nvSpPr>
        <xdr:cNvPr id="801" name="テキスト ボックス 800"/>
        <xdr:cNvSpPr txBox="1"/>
      </xdr:nvSpPr>
      <xdr:spPr>
        <a:xfrm>
          <a:off x="18421427" y="101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84466</xdr:rowOff>
    </xdr:from>
    <xdr:to>
      <xdr:col>32</xdr:col>
      <xdr:colOff>187325</xdr:colOff>
      <xdr:row>75</xdr:row>
      <xdr:rowOff>91346</xdr:rowOff>
    </xdr:to>
    <xdr:cxnSp macro="">
      <xdr:nvCxnSpPr>
        <xdr:cNvPr id="833" name="直線コネクタ 832"/>
        <xdr:cNvCxnSpPr/>
      </xdr:nvCxnSpPr>
      <xdr:spPr>
        <a:xfrm flipV="1">
          <a:off x="21323300" y="12943216"/>
          <a:ext cx="8382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34"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91346</xdr:rowOff>
    </xdr:from>
    <xdr:to>
      <xdr:col>31</xdr:col>
      <xdr:colOff>34925</xdr:colOff>
      <xdr:row>76</xdr:row>
      <xdr:rowOff>34620</xdr:rowOff>
    </xdr:to>
    <xdr:cxnSp macro="">
      <xdr:nvCxnSpPr>
        <xdr:cNvPr id="836" name="直線コネクタ 835"/>
        <xdr:cNvCxnSpPr/>
      </xdr:nvCxnSpPr>
      <xdr:spPr>
        <a:xfrm flipV="1">
          <a:off x="20434300" y="12950096"/>
          <a:ext cx="889000" cy="1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106047</xdr:rowOff>
    </xdr:from>
    <xdr:ext cx="534377" cy="259045"/>
    <xdr:sp macro="" textlink="">
      <xdr:nvSpPr>
        <xdr:cNvPr id="838" name="テキスト ボックス 837"/>
        <xdr:cNvSpPr txBox="1"/>
      </xdr:nvSpPr>
      <xdr:spPr>
        <a:xfrm>
          <a:off x="21056111" y="131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34620</xdr:rowOff>
    </xdr:from>
    <xdr:to>
      <xdr:col>29</xdr:col>
      <xdr:colOff>517525</xdr:colOff>
      <xdr:row>76</xdr:row>
      <xdr:rowOff>129891</xdr:rowOff>
    </xdr:to>
    <xdr:cxnSp macro="">
      <xdr:nvCxnSpPr>
        <xdr:cNvPr id="839" name="直線コネクタ 838"/>
        <xdr:cNvCxnSpPr/>
      </xdr:nvCxnSpPr>
      <xdr:spPr>
        <a:xfrm flipV="1">
          <a:off x="19545300" y="13064820"/>
          <a:ext cx="889000" cy="9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101094</xdr:rowOff>
    </xdr:from>
    <xdr:ext cx="534377" cy="259045"/>
    <xdr:sp macro="" textlink="">
      <xdr:nvSpPr>
        <xdr:cNvPr id="841" name="テキスト ボックス 840"/>
        <xdr:cNvSpPr txBox="1"/>
      </xdr:nvSpPr>
      <xdr:spPr>
        <a:xfrm>
          <a:off x="20167111" y="131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129891</xdr:rowOff>
    </xdr:from>
    <xdr:to>
      <xdr:col>28</xdr:col>
      <xdr:colOff>314325</xdr:colOff>
      <xdr:row>76</xdr:row>
      <xdr:rowOff>142977</xdr:rowOff>
    </xdr:to>
    <xdr:cxnSp macro="">
      <xdr:nvCxnSpPr>
        <xdr:cNvPr id="842" name="直線コネクタ 841"/>
        <xdr:cNvCxnSpPr/>
      </xdr:nvCxnSpPr>
      <xdr:spPr>
        <a:xfrm flipV="1">
          <a:off x="18656300" y="13160091"/>
          <a:ext cx="8890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152577</xdr:rowOff>
    </xdr:from>
    <xdr:ext cx="534377" cy="259045"/>
    <xdr:sp macro="" textlink="">
      <xdr:nvSpPr>
        <xdr:cNvPr id="844" name="テキスト ボックス 843"/>
        <xdr:cNvSpPr txBox="1"/>
      </xdr:nvSpPr>
      <xdr:spPr>
        <a:xfrm>
          <a:off x="19278111" y="128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5456</xdr:rowOff>
    </xdr:from>
    <xdr:ext cx="534377" cy="259045"/>
    <xdr:sp macro="" textlink="">
      <xdr:nvSpPr>
        <xdr:cNvPr id="846" name="テキスト ボックス 845"/>
        <xdr:cNvSpPr txBox="1"/>
      </xdr:nvSpPr>
      <xdr:spPr>
        <a:xfrm>
          <a:off x="18389111" y="128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33666</xdr:rowOff>
    </xdr:from>
    <xdr:to>
      <xdr:col>32</xdr:col>
      <xdr:colOff>238125</xdr:colOff>
      <xdr:row>75</xdr:row>
      <xdr:rowOff>135266</xdr:rowOff>
    </xdr:to>
    <xdr:sp macro="" textlink="">
      <xdr:nvSpPr>
        <xdr:cNvPr id="852" name="円/楕円 851"/>
        <xdr:cNvSpPr/>
      </xdr:nvSpPr>
      <xdr:spPr>
        <a:xfrm>
          <a:off x="22110700" y="128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56543</xdr:rowOff>
    </xdr:from>
    <xdr:ext cx="534377" cy="259045"/>
    <xdr:sp macro="" textlink="">
      <xdr:nvSpPr>
        <xdr:cNvPr id="853" name="繰出金該当値テキスト"/>
        <xdr:cNvSpPr txBox="1"/>
      </xdr:nvSpPr>
      <xdr:spPr>
        <a:xfrm>
          <a:off x="22212300" y="127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94,324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40546</xdr:rowOff>
    </xdr:from>
    <xdr:to>
      <xdr:col>31</xdr:col>
      <xdr:colOff>85725</xdr:colOff>
      <xdr:row>75</xdr:row>
      <xdr:rowOff>142146</xdr:rowOff>
    </xdr:to>
    <xdr:sp macro="" textlink="">
      <xdr:nvSpPr>
        <xdr:cNvPr id="854" name="円/楕円 853"/>
        <xdr:cNvSpPr/>
      </xdr:nvSpPr>
      <xdr:spPr>
        <a:xfrm>
          <a:off x="21272500" y="1289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158673</xdr:rowOff>
    </xdr:from>
    <xdr:ext cx="534377" cy="259045"/>
    <xdr:sp macro="" textlink="">
      <xdr:nvSpPr>
        <xdr:cNvPr id="855" name="テキスト ボックス 854"/>
        <xdr:cNvSpPr txBox="1"/>
      </xdr:nvSpPr>
      <xdr:spPr>
        <a:xfrm>
          <a:off x="21056111" y="1267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93,692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155270</xdr:rowOff>
    </xdr:from>
    <xdr:to>
      <xdr:col>29</xdr:col>
      <xdr:colOff>568325</xdr:colOff>
      <xdr:row>76</xdr:row>
      <xdr:rowOff>85420</xdr:rowOff>
    </xdr:to>
    <xdr:sp macro="" textlink="">
      <xdr:nvSpPr>
        <xdr:cNvPr id="856" name="円/楕円 855"/>
        <xdr:cNvSpPr/>
      </xdr:nvSpPr>
      <xdr:spPr>
        <a:xfrm>
          <a:off x="20383500" y="130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101947</xdr:rowOff>
    </xdr:from>
    <xdr:ext cx="534377" cy="259045"/>
    <xdr:sp macro="" textlink="">
      <xdr:nvSpPr>
        <xdr:cNvPr id="857" name="テキスト ボックス 856"/>
        <xdr:cNvSpPr txBox="1"/>
      </xdr:nvSpPr>
      <xdr:spPr>
        <a:xfrm>
          <a:off x="20167111" y="127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83,153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79091</xdr:rowOff>
    </xdr:from>
    <xdr:to>
      <xdr:col>28</xdr:col>
      <xdr:colOff>365125</xdr:colOff>
      <xdr:row>77</xdr:row>
      <xdr:rowOff>9241</xdr:rowOff>
    </xdr:to>
    <xdr:sp macro="" textlink="">
      <xdr:nvSpPr>
        <xdr:cNvPr id="858" name="円/楕円 857"/>
        <xdr:cNvSpPr/>
      </xdr:nvSpPr>
      <xdr:spPr>
        <a:xfrm>
          <a:off x="19494500" y="1310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368</xdr:rowOff>
    </xdr:from>
    <xdr:ext cx="534377" cy="259045"/>
    <xdr:sp macro="" textlink="">
      <xdr:nvSpPr>
        <xdr:cNvPr id="859" name="テキスト ボックス 858"/>
        <xdr:cNvSpPr txBox="1"/>
      </xdr:nvSpPr>
      <xdr:spPr>
        <a:xfrm>
          <a:off x="19278111" y="132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74,401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92177</xdr:rowOff>
    </xdr:from>
    <xdr:to>
      <xdr:col>27</xdr:col>
      <xdr:colOff>161925</xdr:colOff>
      <xdr:row>77</xdr:row>
      <xdr:rowOff>22327</xdr:rowOff>
    </xdr:to>
    <xdr:sp macro="" textlink="">
      <xdr:nvSpPr>
        <xdr:cNvPr id="860" name="円/楕円 859"/>
        <xdr:cNvSpPr/>
      </xdr:nvSpPr>
      <xdr:spPr>
        <a:xfrm>
          <a:off x="18605500" y="131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13454</xdr:rowOff>
    </xdr:from>
    <xdr:ext cx="534377" cy="259045"/>
    <xdr:sp macro="" textlink="">
      <xdr:nvSpPr>
        <xdr:cNvPr id="861" name="テキスト ボックス 860"/>
        <xdr:cNvSpPr txBox="1"/>
      </xdr:nvSpPr>
      <xdr:spPr>
        <a:xfrm>
          <a:off x="18389111" y="132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歳出決算総額は、住民一人当たり１，</a:t>
          </a:r>
          <a:r>
            <a:rPr kumimoji="1" lang="ja-JP" altLang="en-US" sz="1100">
              <a:solidFill>
                <a:schemeClr val="dk1"/>
              </a:solidFill>
              <a:effectLst/>
              <a:latin typeface="+mn-lt"/>
              <a:ea typeface="+mn-ea"/>
              <a:cs typeface="+mn-cs"/>
            </a:rPr>
            <a:t>４０９</a:t>
          </a:r>
          <a:r>
            <a:rPr kumimoji="1" lang="ja-JP" altLang="ja-JP" sz="1100">
              <a:solidFill>
                <a:schemeClr val="dk1"/>
              </a:solidFill>
              <a:effectLst/>
              <a:latin typeface="+mn-lt"/>
              <a:ea typeface="+mn-ea"/>
              <a:cs typeface="+mn-cs"/>
            </a:rPr>
            <a:t>千円となっている。主な構成項目である人件費は、住民一人当たり</a:t>
          </a:r>
          <a:r>
            <a:rPr kumimoji="1" lang="ja-JP" altLang="en-US" sz="1100">
              <a:solidFill>
                <a:schemeClr val="dk1"/>
              </a:solidFill>
              <a:effectLst/>
              <a:latin typeface="+mn-lt"/>
              <a:ea typeface="+mn-ea"/>
              <a:cs typeface="+mn-cs"/>
            </a:rPr>
            <a:t>２１５</a:t>
          </a:r>
          <a:r>
            <a:rPr kumimoji="1" lang="ja-JP" altLang="ja-JP" sz="1100">
              <a:solidFill>
                <a:schemeClr val="dk1"/>
              </a:solidFill>
              <a:effectLst/>
              <a:latin typeface="+mn-lt"/>
              <a:ea typeface="+mn-ea"/>
              <a:cs typeface="+mn-cs"/>
            </a:rPr>
            <a:t>千円となっており、Ｈ２６年度から一部事務組合の消防業務が町直営となったことに伴い、一部事務組合負担金が減少することで、補助費等が減少している。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また、普通建設事業においては、近年、全ての事業についてのコストの低い代替手段の検討や、緊急性・必要性の優先順位を見極めることに重点を置いている結果として、新規事業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更新整備において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今後においてクリーンセンター整備事業や上那賀支所改築事業等の大型事業が続く見込みであることと、また</a:t>
          </a:r>
          <a:r>
            <a:rPr kumimoji="1" lang="ja-JP" altLang="ja-JP" sz="1100">
              <a:solidFill>
                <a:schemeClr val="dk1"/>
              </a:solidFill>
              <a:effectLst/>
              <a:latin typeface="+mn-lt"/>
              <a:ea typeface="+mn-ea"/>
              <a:cs typeface="+mn-cs"/>
            </a:rPr>
            <a:t>老朽化したインフラ整備等が今後の課題であるため、</a:t>
          </a:r>
          <a:r>
            <a:rPr kumimoji="1" lang="ja-JP" altLang="en-US" sz="1100">
              <a:solidFill>
                <a:schemeClr val="dk1"/>
              </a:solidFill>
              <a:effectLst/>
              <a:latin typeface="+mn-lt"/>
              <a:ea typeface="+mn-ea"/>
              <a:cs typeface="+mn-cs"/>
            </a:rPr>
            <a:t>既存施設の集約化や除却についても見極めつつ、</a:t>
          </a:r>
          <a:r>
            <a:rPr kumimoji="1" lang="ja-JP" altLang="ja-JP" sz="1100">
              <a:solidFill>
                <a:schemeClr val="dk1"/>
              </a:solidFill>
              <a:effectLst/>
              <a:latin typeface="+mn-lt"/>
              <a:ea typeface="+mn-ea"/>
              <a:cs typeface="+mn-cs"/>
            </a:rPr>
            <a:t>適切な維持管理上の必要額を算定し、各施設の維持補修費は計画的に実施することに努める。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徳島県那賀町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8,860
8,844
694.98
14,862,028
12,489,188
1,056,132
6,487,844
14,226,405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54356</xdr:rowOff>
    </xdr:from>
    <xdr:to>
      <xdr:col>6</xdr:col>
      <xdr:colOff>511175</xdr:colOff>
      <xdr:row>34</xdr:row>
      <xdr:rowOff>142367</xdr:rowOff>
    </xdr:to>
    <xdr:cxnSp macro="">
      <xdr:nvCxnSpPr>
        <xdr:cNvPr id="61" name="直線コネクタ 60"/>
        <xdr:cNvCxnSpPr/>
      </xdr:nvCxnSpPr>
      <xdr:spPr>
        <a:xfrm>
          <a:off x="3797300" y="5883656"/>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54356</xdr:rowOff>
    </xdr:from>
    <xdr:to>
      <xdr:col>5</xdr:col>
      <xdr:colOff>358775</xdr:colOff>
      <xdr:row>34</xdr:row>
      <xdr:rowOff>150368</xdr:rowOff>
    </xdr:to>
    <xdr:cxnSp macro="">
      <xdr:nvCxnSpPr>
        <xdr:cNvPr id="64" name="直線コネクタ 63"/>
        <xdr:cNvCxnSpPr/>
      </xdr:nvCxnSpPr>
      <xdr:spPr>
        <a:xfrm flipV="1">
          <a:off x="2908300" y="5883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136288</xdr:rowOff>
    </xdr:from>
    <xdr:ext cx="534377" cy="259045"/>
    <xdr:sp macro="" textlink="">
      <xdr:nvSpPr>
        <xdr:cNvPr id="66" name="テキスト ボックス 65"/>
        <xdr:cNvSpPr txBox="1"/>
      </xdr:nvSpPr>
      <xdr:spPr>
        <a:xfrm>
          <a:off x="3530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150368</xdr:rowOff>
    </xdr:from>
    <xdr:to>
      <xdr:col>4</xdr:col>
      <xdr:colOff>155575</xdr:colOff>
      <xdr:row>35</xdr:row>
      <xdr:rowOff>65659</xdr:rowOff>
    </xdr:to>
    <xdr:cxnSp macro="">
      <xdr:nvCxnSpPr>
        <xdr:cNvPr id="67" name="直線コネクタ 66"/>
        <xdr:cNvCxnSpPr/>
      </xdr:nvCxnSpPr>
      <xdr:spPr>
        <a:xfrm flipV="1">
          <a:off x="2019300" y="5979668"/>
          <a:ext cx="889000" cy="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124350</xdr:rowOff>
    </xdr:from>
    <xdr:ext cx="534377" cy="259045"/>
    <xdr:sp macro="" textlink="">
      <xdr:nvSpPr>
        <xdr:cNvPr id="69" name="テキスト ボックス 68"/>
        <xdr:cNvSpPr txBox="1"/>
      </xdr:nvSpPr>
      <xdr:spPr>
        <a:xfrm>
          <a:off x="2641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27178</xdr:rowOff>
    </xdr:from>
    <xdr:to>
      <xdr:col>2</xdr:col>
      <xdr:colOff>638175</xdr:colOff>
      <xdr:row>35</xdr:row>
      <xdr:rowOff>65659</xdr:rowOff>
    </xdr:to>
    <xdr:cxnSp macro="">
      <xdr:nvCxnSpPr>
        <xdr:cNvPr id="70" name="直線コネクタ 69"/>
        <xdr:cNvCxnSpPr/>
      </xdr:nvCxnSpPr>
      <xdr:spPr>
        <a:xfrm>
          <a:off x="1130300" y="6027928"/>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1541</xdr:rowOff>
    </xdr:from>
    <xdr:ext cx="534377" cy="259045"/>
    <xdr:sp macro="" textlink="">
      <xdr:nvSpPr>
        <xdr:cNvPr id="72" name="テキスト ボックス 71"/>
        <xdr:cNvSpPr txBox="1"/>
      </xdr:nvSpPr>
      <xdr:spPr>
        <a:xfrm>
          <a:off x="1752111" y="54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142130</xdr:rowOff>
    </xdr:from>
    <xdr:ext cx="534377" cy="259045"/>
    <xdr:sp macro="" textlink="">
      <xdr:nvSpPr>
        <xdr:cNvPr id="74" name="テキスト ボックス 73"/>
        <xdr:cNvSpPr txBox="1"/>
      </xdr:nvSpPr>
      <xdr:spPr>
        <a:xfrm>
          <a:off x="863111" y="54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91567</xdr:rowOff>
    </xdr:from>
    <xdr:to>
      <xdr:col>6</xdr:col>
      <xdr:colOff>561975</xdr:colOff>
      <xdr:row>35</xdr:row>
      <xdr:rowOff>21717</xdr:rowOff>
    </xdr:to>
    <xdr:sp macro="" textlink="">
      <xdr:nvSpPr>
        <xdr:cNvPr id="80" name="円/楕円 79"/>
        <xdr:cNvSpPr/>
      </xdr:nvSpPr>
      <xdr:spPr>
        <a:xfrm>
          <a:off x="45847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69994</xdr:rowOff>
    </xdr:from>
    <xdr:ext cx="469744" cy="259045"/>
    <xdr:sp macro="" textlink="">
      <xdr:nvSpPr>
        <xdr:cNvPr id="81" name="議会費該当値テキスト"/>
        <xdr:cNvSpPr txBox="1"/>
      </xdr:nvSpPr>
      <xdr:spPr>
        <a:xfrm>
          <a:off x="4686300" y="58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3556</xdr:rowOff>
    </xdr:from>
    <xdr:to>
      <xdr:col>5</xdr:col>
      <xdr:colOff>409575</xdr:colOff>
      <xdr:row>34</xdr:row>
      <xdr:rowOff>105156</xdr:rowOff>
    </xdr:to>
    <xdr:sp macro="" textlink="">
      <xdr:nvSpPr>
        <xdr:cNvPr id="82" name="円/楕円 81"/>
        <xdr:cNvSpPr/>
      </xdr:nvSpPr>
      <xdr:spPr>
        <a:xfrm>
          <a:off x="3746500" y="58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96283</xdr:rowOff>
    </xdr:from>
    <xdr:ext cx="469744" cy="259045"/>
    <xdr:sp macro="" textlink="">
      <xdr:nvSpPr>
        <xdr:cNvPr id="83" name="テキスト ボックス 82"/>
        <xdr:cNvSpPr txBox="1"/>
      </xdr:nvSpPr>
      <xdr:spPr>
        <a:xfrm>
          <a:off x="3562427" y="59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99568</xdr:rowOff>
    </xdr:from>
    <xdr:to>
      <xdr:col>4</xdr:col>
      <xdr:colOff>206375</xdr:colOff>
      <xdr:row>35</xdr:row>
      <xdr:rowOff>29718</xdr:rowOff>
    </xdr:to>
    <xdr:sp macro="" textlink="">
      <xdr:nvSpPr>
        <xdr:cNvPr id="84" name="円/楕円 83"/>
        <xdr:cNvSpPr/>
      </xdr:nvSpPr>
      <xdr:spPr>
        <a:xfrm>
          <a:off x="2857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20845</xdr:rowOff>
    </xdr:from>
    <xdr:ext cx="469744" cy="259045"/>
    <xdr:sp macro="" textlink="">
      <xdr:nvSpPr>
        <xdr:cNvPr id="85" name="テキスト ボックス 84"/>
        <xdr:cNvSpPr txBox="1"/>
      </xdr:nvSpPr>
      <xdr:spPr>
        <a:xfrm>
          <a:off x="2673427" y="602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14859</xdr:rowOff>
    </xdr:from>
    <xdr:to>
      <xdr:col>3</xdr:col>
      <xdr:colOff>3175</xdr:colOff>
      <xdr:row>35</xdr:row>
      <xdr:rowOff>116459</xdr:rowOff>
    </xdr:to>
    <xdr:sp macro="" textlink="">
      <xdr:nvSpPr>
        <xdr:cNvPr id="86" name="円/楕円 85"/>
        <xdr:cNvSpPr/>
      </xdr:nvSpPr>
      <xdr:spPr>
        <a:xfrm>
          <a:off x="1968500" y="60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107586</xdr:rowOff>
    </xdr:from>
    <xdr:ext cx="469744" cy="259045"/>
    <xdr:sp macro="" textlink="">
      <xdr:nvSpPr>
        <xdr:cNvPr id="87" name="テキスト ボックス 86"/>
        <xdr:cNvSpPr txBox="1"/>
      </xdr:nvSpPr>
      <xdr:spPr>
        <a:xfrm>
          <a:off x="1784427"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147828</xdr:rowOff>
    </xdr:from>
    <xdr:to>
      <xdr:col>1</xdr:col>
      <xdr:colOff>485775</xdr:colOff>
      <xdr:row>35</xdr:row>
      <xdr:rowOff>77978</xdr:rowOff>
    </xdr:to>
    <xdr:sp macro="" textlink="">
      <xdr:nvSpPr>
        <xdr:cNvPr id="88" name="円/楕円 87"/>
        <xdr:cNvSpPr/>
      </xdr:nvSpPr>
      <xdr:spPr>
        <a:xfrm>
          <a:off x="1079500" y="59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69105</xdr:rowOff>
    </xdr:from>
    <xdr:ext cx="469744" cy="259045"/>
    <xdr:sp macro="" textlink="">
      <xdr:nvSpPr>
        <xdr:cNvPr id="89" name="テキスト ボックス 88"/>
        <xdr:cNvSpPr txBox="1"/>
      </xdr:nvSpPr>
      <xdr:spPr>
        <a:xfrm>
          <a:off x="895427" y="606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125811</xdr:rowOff>
    </xdr:from>
    <xdr:to>
      <xdr:col>6</xdr:col>
      <xdr:colOff>511175</xdr:colOff>
      <xdr:row>58</xdr:row>
      <xdr:rowOff>14660</xdr:rowOff>
    </xdr:to>
    <xdr:cxnSp macro="">
      <xdr:nvCxnSpPr>
        <xdr:cNvPr id="116" name="直線コネクタ 115"/>
        <xdr:cNvCxnSpPr/>
      </xdr:nvCxnSpPr>
      <xdr:spPr>
        <a:xfrm flipV="1">
          <a:off x="3797300" y="9898461"/>
          <a:ext cx="838200" cy="6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14660</xdr:rowOff>
    </xdr:from>
    <xdr:to>
      <xdr:col>5</xdr:col>
      <xdr:colOff>358775</xdr:colOff>
      <xdr:row>58</xdr:row>
      <xdr:rowOff>17015</xdr:rowOff>
    </xdr:to>
    <xdr:cxnSp macro="">
      <xdr:nvCxnSpPr>
        <xdr:cNvPr id="119" name="直線コネクタ 118"/>
        <xdr:cNvCxnSpPr/>
      </xdr:nvCxnSpPr>
      <xdr:spPr>
        <a:xfrm flipV="1">
          <a:off x="2908300" y="9958760"/>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105445</xdr:rowOff>
    </xdr:from>
    <xdr:ext cx="599010" cy="259045"/>
    <xdr:sp macro="" textlink="">
      <xdr:nvSpPr>
        <xdr:cNvPr id="121" name="テキスト ボックス 120"/>
        <xdr:cNvSpPr txBox="1"/>
      </xdr:nvSpPr>
      <xdr:spPr>
        <a:xfrm>
          <a:off x="3497794" y="1004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125567</xdr:rowOff>
    </xdr:from>
    <xdr:to>
      <xdr:col>4</xdr:col>
      <xdr:colOff>155575</xdr:colOff>
      <xdr:row>58</xdr:row>
      <xdr:rowOff>17015</xdr:rowOff>
    </xdr:to>
    <xdr:cxnSp macro="">
      <xdr:nvCxnSpPr>
        <xdr:cNvPr id="122" name="直線コネクタ 121"/>
        <xdr:cNvCxnSpPr/>
      </xdr:nvCxnSpPr>
      <xdr:spPr>
        <a:xfrm>
          <a:off x="2019300" y="9898217"/>
          <a:ext cx="8890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111642</xdr:rowOff>
    </xdr:from>
    <xdr:ext cx="599010" cy="259045"/>
    <xdr:sp macro="" textlink="">
      <xdr:nvSpPr>
        <xdr:cNvPr id="124" name="テキスト ボックス 123"/>
        <xdr:cNvSpPr txBox="1"/>
      </xdr:nvSpPr>
      <xdr:spPr>
        <a:xfrm>
          <a:off x="2608794" y="100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125567</xdr:rowOff>
    </xdr:from>
    <xdr:to>
      <xdr:col>2</xdr:col>
      <xdr:colOff>638175</xdr:colOff>
      <xdr:row>57</xdr:row>
      <xdr:rowOff>154752</xdr:rowOff>
    </xdr:to>
    <xdr:cxnSp macro="">
      <xdr:nvCxnSpPr>
        <xdr:cNvPr id="125" name="直線コネクタ 124"/>
        <xdr:cNvCxnSpPr/>
      </xdr:nvCxnSpPr>
      <xdr:spPr>
        <a:xfrm flipV="1">
          <a:off x="1130300" y="9898217"/>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106233</xdr:rowOff>
    </xdr:from>
    <xdr:ext cx="599010" cy="259045"/>
    <xdr:sp macro="" textlink="">
      <xdr:nvSpPr>
        <xdr:cNvPr id="127" name="テキスト ボックス 126"/>
        <xdr:cNvSpPr txBox="1"/>
      </xdr:nvSpPr>
      <xdr:spPr>
        <a:xfrm>
          <a:off x="1719794" y="1005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113785</xdr:rowOff>
    </xdr:from>
    <xdr:ext cx="599010" cy="259045"/>
    <xdr:sp macro="" textlink="">
      <xdr:nvSpPr>
        <xdr:cNvPr id="129" name="テキスト ボックス 128"/>
        <xdr:cNvSpPr txBox="1"/>
      </xdr:nvSpPr>
      <xdr:spPr>
        <a:xfrm>
          <a:off x="830794" y="1005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75011</xdr:rowOff>
    </xdr:from>
    <xdr:to>
      <xdr:col>6</xdr:col>
      <xdr:colOff>561975</xdr:colOff>
      <xdr:row>58</xdr:row>
      <xdr:rowOff>5161</xdr:rowOff>
    </xdr:to>
    <xdr:sp macro="" textlink="">
      <xdr:nvSpPr>
        <xdr:cNvPr id="135" name="円/楕円 134"/>
        <xdr:cNvSpPr/>
      </xdr:nvSpPr>
      <xdr:spPr>
        <a:xfrm>
          <a:off x="4584700" y="984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97888</xdr:rowOff>
    </xdr:from>
    <xdr:ext cx="599010" cy="259045"/>
    <xdr:sp macro="" textlink="">
      <xdr:nvSpPr>
        <xdr:cNvPr id="136" name="総務費該当値テキスト"/>
        <xdr:cNvSpPr txBox="1"/>
      </xdr:nvSpPr>
      <xdr:spPr>
        <a:xfrm>
          <a:off x="4686300" y="969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405,379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135310</xdr:rowOff>
    </xdr:from>
    <xdr:to>
      <xdr:col>5</xdr:col>
      <xdr:colOff>409575</xdr:colOff>
      <xdr:row>58</xdr:row>
      <xdr:rowOff>65460</xdr:rowOff>
    </xdr:to>
    <xdr:sp macro="" textlink="">
      <xdr:nvSpPr>
        <xdr:cNvPr id="137" name="円/楕円 136"/>
        <xdr:cNvSpPr/>
      </xdr:nvSpPr>
      <xdr:spPr>
        <a:xfrm>
          <a:off x="3746500" y="99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81987</xdr:rowOff>
    </xdr:from>
    <xdr:ext cx="599010" cy="259045"/>
    <xdr:sp macro="" textlink="">
      <xdr:nvSpPr>
        <xdr:cNvPr id="138" name="テキスト ボックス 137"/>
        <xdr:cNvSpPr txBox="1"/>
      </xdr:nvSpPr>
      <xdr:spPr>
        <a:xfrm>
          <a:off x="3497794" y="968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137665</xdr:rowOff>
    </xdr:from>
    <xdr:to>
      <xdr:col>4</xdr:col>
      <xdr:colOff>206375</xdr:colOff>
      <xdr:row>58</xdr:row>
      <xdr:rowOff>67815</xdr:rowOff>
    </xdr:to>
    <xdr:sp macro="" textlink="">
      <xdr:nvSpPr>
        <xdr:cNvPr id="139" name="円/楕円 138"/>
        <xdr:cNvSpPr/>
      </xdr:nvSpPr>
      <xdr:spPr>
        <a:xfrm>
          <a:off x="2857500" y="991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84342</xdr:rowOff>
    </xdr:from>
    <xdr:ext cx="599010" cy="259045"/>
    <xdr:sp macro="" textlink="">
      <xdr:nvSpPr>
        <xdr:cNvPr id="140" name="テキスト ボックス 139"/>
        <xdr:cNvSpPr txBox="1"/>
      </xdr:nvSpPr>
      <xdr:spPr>
        <a:xfrm>
          <a:off x="2608794" y="968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74767</xdr:rowOff>
    </xdr:from>
    <xdr:to>
      <xdr:col>3</xdr:col>
      <xdr:colOff>3175</xdr:colOff>
      <xdr:row>58</xdr:row>
      <xdr:rowOff>4917</xdr:rowOff>
    </xdr:to>
    <xdr:sp macro="" textlink="">
      <xdr:nvSpPr>
        <xdr:cNvPr id="141" name="円/楕円 140"/>
        <xdr:cNvSpPr/>
      </xdr:nvSpPr>
      <xdr:spPr>
        <a:xfrm>
          <a:off x="1968500" y="98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21444</xdr:rowOff>
    </xdr:from>
    <xdr:ext cx="599010" cy="259045"/>
    <xdr:sp macro="" textlink="">
      <xdr:nvSpPr>
        <xdr:cNvPr id="142" name="テキスト ボックス 141"/>
        <xdr:cNvSpPr txBox="1"/>
      </xdr:nvSpPr>
      <xdr:spPr>
        <a:xfrm>
          <a:off x="1719794" y="962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103952</xdr:rowOff>
    </xdr:from>
    <xdr:to>
      <xdr:col>1</xdr:col>
      <xdr:colOff>485775</xdr:colOff>
      <xdr:row>58</xdr:row>
      <xdr:rowOff>34102</xdr:rowOff>
    </xdr:to>
    <xdr:sp macro="" textlink="">
      <xdr:nvSpPr>
        <xdr:cNvPr id="143" name="円/楕円 142"/>
        <xdr:cNvSpPr/>
      </xdr:nvSpPr>
      <xdr:spPr>
        <a:xfrm>
          <a:off x="1079500" y="98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50629</xdr:rowOff>
    </xdr:from>
    <xdr:ext cx="599010" cy="259045"/>
    <xdr:sp macro="" textlink="">
      <xdr:nvSpPr>
        <xdr:cNvPr id="144" name="テキスト ボックス 143"/>
        <xdr:cNvSpPr txBox="1"/>
      </xdr:nvSpPr>
      <xdr:spPr>
        <a:xfrm>
          <a:off x="830794" y="965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66470</xdr:rowOff>
    </xdr:from>
    <xdr:to>
      <xdr:col>6</xdr:col>
      <xdr:colOff>511175</xdr:colOff>
      <xdr:row>76</xdr:row>
      <xdr:rowOff>99284</xdr:rowOff>
    </xdr:to>
    <xdr:cxnSp macro="">
      <xdr:nvCxnSpPr>
        <xdr:cNvPr id="172" name="直線コネクタ 171"/>
        <xdr:cNvCxnSpPr/>
      </xdr:nvCxnSpPr>
      <xdr:spPr>
        <a:xfrm flipV="1">
          <a:off x="3797300" y="13096670"/>
          <a:ext cx="838200" cy="3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80607</xdr:rowOff>
    </xdr:from>
    <xdr:to>
      <xdr:col>5</xdr:col>
      <xdr:colOff>358775</xdr:colOff>
      <xdr:row>76</xdr:row>
      <xdr:rowOff>99284</xdr:rowOff>
    </xdr:to>
    <xdr:cxnSp macro="">
      <xdr:nvCxnSpPr>
        <xdr:cNvPr id="175" name="直線コネクタ 174"/>
        <xdr:cNvCxnSpPr/>
      </xdr:nvCxnSpPr>
      <xdr:spPr>
        <a:xfrm>
          <a:off x="2908300" y="13110807"/>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77" name="テキスト ボックス 176"/>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80607</xdr:rowOff>
    </xdr:from>
    <xdr:to>
      <xdr:col>4</xdr:col>
      <xdr:colOff>155575</xdr:colOff>
      <xdr:row>77</xdr:row>
      <xdr:rowOff>87309</xdr:rowOff>
    </xdr:to>
    <xdr:cxnSp macro="">
      <xdr:nvCxnSpPr>
        <xdr:cNvPr id="178" name="直線コネクタ 177"/>
        <xdr:cNvCxnSpPr/>
      </xdr:nvCxnSpPr>
      <xdr:spPr>
        <a:xfrm flipV="1">
          <a:off x="2019300" y="13110807"/>
          <a:ext cx="889000" cy="17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0" name="テキスト ボックス 179"/>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87309</xdr:rowOff>
    </xdr:from>
    <xdr:to>
      <xdr:col>2</xdr:col>
      <xdr:colOff>638175</xdr:colOff>
      <xdr:row>77</xdr:row>
      <xdr:rowOff>115633</xdr:rowOff>
    </xdr:to>
    <xdr:cxnSp macro="">
      <xdr:nvCxnSpPr>
        <xdr:cNvPr id="181" name="直線コネクタ 180"/>
        <xdr:cNvCxnSpPr/>
      </xdr:nvCxnSpPr>
      <xdr:spPr>
        <a:xfrm flipV="1">
          <a:off x="1130300" y="13288959"/>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3" name="テキスト ボックス 182"/>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5" name="テキスト ボックス 184"/>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15670</xdr:rowOff>
    </xdr:from>
    <xdr:to>
      <xdr:col>6</xdr:col>
      <xdr:colOff>561975</xdr:colOff>
      <xdr:row>76</xdr:row>
      <xdr:rowOff>117270</xdr:rowOff>
    </xdr:to>
    <xdr:sp macro="" textlink="">
      <xdr:nvSpPr>
        <xdr:cNvPr id="191" name="円/楕円 190"/>
        <xdr:cNvSpPr/>
      </xdr:nvSpPr>
      <xdr:spPr>
        <a:xfrm>
          <a:off x="4584700" y="130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38547</xdr:rowOff>
    </xdr:from>
    <xdr:ext cx="599010" cy="259045"/>
    <xdr:sp macro="" textlink="">
      <xdr:nvSpPr>
        <xdr:cNvPr id="192" name="民生費該当値テキスト"/>
        <xdr:cNvSpPr txBox="1"/>
      </xdr:nvSpPr>
      <xdr:spPr>
        <a:xfrm>
          <a:off x="4686300" y="1289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191,017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48484</xdr:rowOff>
    </xdr:from>
    <xdr:to>
      <xdr:col>5</xdr:col>
      <xdr:colOff>409575</xdr:colOff>
      <xdr:row>76</xdr:row>
      <xdr:rowOff>150084</xdr:rowOff>
    </xdr:to>
    <xdr:sp macro="" textlink="">
      <xdr:nvSpPr>
        <xdr:cNvPr id="193" name="円/楕円 192"/>
        <xdr:cNvSpPr/>
      </xdr:nvSpPr>
      <xdr:spPr>
        <a:xfrm>
          <a:off x="3746500" y="130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166611</xdr:rowOff>
    </xdr:from>
    <xdr:ext cx="599010" cy="259045"/>
    <xdr:sp macro="" textlink="">
      <xdr:nvSpPr>
        <xdr:cNvPr id="194" name="テキスト ボックス 193"/>
        <xdr:cNvSpPr txBox="1"/>
      </xdr:nvSpPr>
      <xdr:spPr>
        <a:xfrm>
          <a:off x="3497794" y="1285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183,840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29807</xdr:rowOff>
    </xdr:from>
    <xdr:to>
      <xdr:col>4</xdr:col>
      <xdr:colOff>206375</xdr:colOff>
      <xdr:row>76</xdr:row>
      <xdr:rowOff>131407</xdr:rowOff>
    </xdr:to>
    <xdr:sp macro="" textlink="">
      <xdr:nvSpPr>
        <xdr:cNvPr id="195" name="円/楕円 194"/>
        <xdr:cNvSpPr/>
      </xdr:nvSpPr>
      <xdr:spPr>
        <a:xfrm>
          <a:off x="2857500" y="130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147934</xdr:rowOff>
    </xdr:from>
    <xdr:ext cx="599010" cy="259045"/>
    <xdr:sp macro="" textlink="">
      <xdr:nvSpPr>
        <xdr:cNvPr id="196" name="テキスト ボックス 195"/>
        <xdr:cNvSpPr txBox="1"/>
      </xdr:nvSpPr>
      <xdr:spPr>
        <a:xfrm>
          <a:off x="2608794" y="1283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36509</xdr:rowOff>
    </xdr:from>
    <xdr:to>
      <xdr:col>3</xdr:col>
      <xdr:colOff>3175</xdr:colOff>
      <xdr:row>77</xdr:row>
      <xdr:rowOff>138109</xdr:rowOff>
    </xdr:to>
    <xdr:sp macro="" textlink="">
      <xdr:nvSpPr>
        <xdr:cNvPr id="197" name="円/楕円 196"/>
        <xdr:cNvSpPr/>
      </xdr:nvSpPr>
      <xdr:spPr>
        <a:xfrm>
          <a:off x="1968500" y="132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129236</xdr:rowOff>
    </xdr:from>
    <xdr:ext cx="599010" cy="259045"/>
    <xdr:sp macro="" textlink="">
      <xdr:nvSpPr>
        <xdr:cNvPr id="198" name="テキスト ボックス 197"/>
        <xdr:cNvSpPr txBox="1"/>
      </xdr:nvSpPr>
      <xdr:spPr>
        <a:xfrm>
          <a:off x="1719794" y="133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148,959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64833</xdr:rowOff>
    </xdr:from>
    <xdr:to>
      <xdr:col>1</xdr:col>
      <xdr:colOff>485775</xdr:colOff>
      <xdr:row>77</xdr:row>
      <xdr:rowOff>166433</xdr:rowOff>
    </xdr:to>
    <xdr:sp macro="" textlink="">
      <xdr:nvSpPr>
        <xdr:cNvPr id="199" name="円/楕円 198"/>
        <xdr:cNvSpPr/>
      </xdr:nvSpPr>
      <xdr:spPr>
        <a:xfrm>
          <a:off x="1079500" y="132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157560</xdr:rowOff>
    </xdr:from>
    <xdr:ext cx="599010" cy="259045"/>
    <xdr:sp macro="" textlink="">
      <xdr:nvSpPr>
        <xdr:cNvPr id="200" name="テキスト ボックス 199"/>
        <xdr:cNvSpPr txBox="1"/>
      </xdr:nvSpPr>
      <xdr:spPr>
        <a:xfrm>
          <a:off x="830794" y="1335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70729</xdr:rowOff>
    </xdr:from>
    <xdr:to>
      <xdr:col>6</xdr:col>
      <xdr:colOff>511175</xdr:colOff>
      <xdr:row>97</xdr:row>
      <xdr:rowOff>135739</xdr:rowOff>
    </xdr:to>
    <xdr:cxnSp macro="">
      <xdr:nvCxnSpPr>
        <xdr:cNvPr id="227" name="直線コネクタ 226"/>
        <xdr:cNvCxnSpPr/>
      </xdr:nvCxnSpPr>
      <xdr:spPr>
        <a:xfrm flipV="1">
          <a:off x="3797300" y="16701379"/>
          <a:ext cx="8382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118193</xdr:rowOff>
    </xdr:from>
    <xdr:to>
      <xdr:col>5</xdr:col>
      <xdr:colOff>358775</xdr:colOff>
      <xdr:row>97</xdr:row>
      <xdr:rowOff>135739</xdr:rowOff>
    </xdr:to>
    <xdr:cxnSp macro="">
      <xdr:nvCxnSpPr>
        <xdr:cNvPr id="230" name="直線コネクタ 229"/>
        <xdr:cNvCxnSpPr/>
      </xdr:nvCxnSpPr>
      <xdr:spPr>
        <a:xfrm>
          <a:off x="2908300" y="16748843"/>
          <a:ext cx="889000" cy="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28067</xdr:rowOff>
    </xdr:from>
    <xdr:ext cx="534377" cy="259045"/>
    <xdr:sp macro="" textlink="">
      <xdr:nvSpPr>
        <xdr:cNvPr id="232" name="テキスト ボックス 231"/>
        <xdr:cNvSpPr txBox="1"/>
      </xdr:nvSpPr>
      <xdr:spPr>
        <a:xfrm>
          <a:off x="3530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118193</xdr:rowOff>
    </xdr:from>
    <xdr:to>
      <xdr:col>4</xdr:col>
      <xdr:colOff>155575</xdr:colOff>
      <xdr:row>97</xdr:row>
      <xdr:rowOff>166016</xdr:rowOff>
    </xdr:to>
    <xdr:cxnSp macro="">
      <xdr:nvCxnSpPr>
        <xdr:cNvPr id="233" name="直線コネクタ 232"/>
        <xdr:cNvCxnSpPr/>
      </xdr:nvCxnSpPr>
      <xdr:spPr>
        <a:xfrm flipV="1">
          <a:off x="2019300" y="16748843"/>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166798</xdr:rowOff>
    </xdr:from>
    <xdr:ext cx="534377" cy="259045"/>
    <xdr:sp macro="" textlink="">
      <xdr:nvSpPr>
        <xdr:cNvPr id="235" name="テキスト ボックス 234"/>
        <xdr:cNvSpPr txBox="1"/>
      </xdr:nvSpPr>
      <xdr:spPr>
        <a:xfrm>
          <a:off x="2641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166016</xdr:rowOff>
    </xdr:from>
    <xdr:to>
      <xdr:col>2</xdr:col>
      <xdr:colOff>638175</xdr:colOff>
      <xdr:row>98</xdr:row>
      <xdr:rowOff>19293</xdr:rowOff>
    </xdr:to>
    <xdr:cxnSp macro="">
      <xdr:nvCxnSpPr>
        <xdr:cNvPr id="236" name="直線コネクタ 235"/>
        <xdr:cNvCxnSpPr/>
      </xdr:nvCxnSpPr>
      <xdr:spPr>
        <a:xfrm flipV="1">
          <a:off x="1130300" y="16796666"/>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41888</xdr:rowOff>
    </xdr:from>
    <xdr:ext cx="534377" cy="259045"/>
    <xdr:sp macro="" textlink="">
      <xdr:nvSpPr>
        <xdr:cNvPr id="238" name="テキスト ボックス 237"/>
        <xdr:cNvSpPr txBox="1"/>
      </xdr:nvSpPr>
      <xdr:spPr>
        <a:xfrm>
          <a:off x="1752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49206</xdr:rowOff>
    </xdr:from>
    <xdr:ext cx="534377" cy="259045"/>
    <xdr:sp macro="" textlink="">
      <xdr:nvSpPr>
        <xdr:cNvPr id="240" name="テキスト ボックス 239"/>
        <xdr:cNvSpPr txBox="1"/>
      </xdr:nvSpPr>
      <xdr:spPr>
        <a:xfrm>
          <a:off x="863111" y="1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19929</xdr:rowOff>
    </xdr:from>
    <xdr:to>
      <xdr:col>6</xdr:col>
      <xdr:colOff>561975</xdr:colOff>
      <xdr:row>97</xdr:row>
      <xdr:rowOff>121529</xdr:rowOff>
    </xdr:to>
    <xdr:sp macro="" textlink="">
      <xdr:nvSpPr>
        <xdr:cNvPr id="246" name="円/楕円 245"/>
        <xdr:cNvSpPr/>
      </xdr:nvSpPr>
      <xdr:spPr>
        <a:xfrm>
          <a:off x="4584700" y="166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42806</xdr:rowOff>
    </xdr:from>
    <xdr:ext cx="599010" cy="259045"/>
    <xdr:sp macro="" textlink="">
      <xdr:nvSpPr>
        <xdr:cNvPr id="247" name="衛生費該当値テキスト"/>
        <xdr:cNvSpPr txBox="1"/>
      </xdr:nvSpPr>
      <xdr:spPr>
        <a:xfrm>
          <a:off x="4686300" y="1650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84939</xdr:rowOff>
    </xdr:from>
    <xdr:to>
      <xdr:col>5</xdr:col>
      <xdr:colOff>409575</xdr:colOff>
      <xdr:row>98</xdr:row>
      <xdr:rowOff>15089</xdr:rowOff>
    </xdr:to>
    <xdr:sp macro="" textlink="">
      <xdr:nvSpPr>
        <xdr:cNvPr id="248" name="円/楕円 247"/>
        <xdr:cNvSpPr/>
      </xdr:nvSpPr>
      <xdr:spPr>
        <a:xfrm>
          <a:off x="3746500" y="167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6216</xdr:rowOff>
    </xdr:from>
    <xdr:ext cx="534377" cy="259045"/>
    <xdr:sp macro="" textlink="">
      <xdr:nvSpPr>
        <xdr:cNvPr id="249" name="テキスト ボックス 248"/>
        <xdr:cNvSpPr txBox="1"/>
      </xdr:nvSpPr>
      <xdr:spPr>
        <a:xfrm>
          <a:off x="3530111" y="168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67393</xdr:rowOff>
    </xdr:from>
    <xdr:to>
      <xdr:col>4</xdr:col>
      <xdr:colOff>206375</xdr:colOff>
      <xdr:row>97</xdr:row>
      <xdr:rowOff>168993</xdr:rowOff>
    </xdr:to>
    <xdr:sp macro="" textlink="">
      <xdr:nvSpPr>
        <xdr:cNvPr id="250" name="円/楕円 249"/>
        <xdr:cNvSpPr/>
      </xdr:nvSpPr>
      <xdr:spPr>
        <a:xfrm>
          <a:off x="2857500" y="166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14070</xdr:rowOff>
    </xdr:from>
    <xdr:ext cx="534377" cy="259045"/>
    <xdr:sp macro="" textlink="">
      <xdr:nvSpPr>
        <xdr:cNvPr id="251" name="テキスト ボックス 250"/>
        <xdr:cNvSpPr txBox="1"/>
      </xdr:nvSpPr>
      <xdr:spPr>
        <a:xfrm>
          <a:off x="2641111" y="1647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115216</xdr:rowOff>
    </xdr:from>
    <xdr:to>
      <xdr:col>3</xdr:col>
      <xdr:colOff>3175</xdr:colOff>
      <xdr:row>98</xdr:row>
      <xdr:rowOff>45366</xdr:rowOff>
    </xdr:to>
    <xdr:sp macro="" textlink="">
      <xdr:nvSpPr>
        <xdr:cNvPr id="252" name="円/楕円 251"/>
        <xdr:cNvSpPr/>
      </xdr:nvSpPr>
      <xdr:spPr>
        <a:xfrm>
          <a:off x="1968500" y="167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36493</xdr:rowOff>
    </xdr:from>
    <xdr:ext cx="534377" cy="259045"/>
    <xdr:sp macro="" textlink="">
      <xdr:nvSpPr>
        <xdr:cNvPr id="253" name="テキスト ボックス 252"/>
        <xdr:cNvSpPr txBox="1"/>
      </xdr:nvSpPr>
      <xdr:spPr>
        <a:xfrm>
          <a:off x="1752111" y="168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139943</xdr:rowOff>
    </xdr:from>
    <xdr:to>
      <xdr:col>1</xdr:col>
      <xdr:colOff>485775</xdr:colOff>
      <xdr:row>98</xdr:row>
      <xdr:rowOff>70093</xdr:rowOff>
    </xdr:to>
    <xdr:sp macro="" textlink="">
      <xdr:nvSpPr>
        <xdr:cNvPr id="254" name="円/楕円 253"/>
        <xdr:cNvSpPr/>
      </xdr:nvSpPr>
      <xdr:spPr>
        <a:xfrm>
          <a:off x="1079500" y="167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61220</xdr:rowOff>
    </xdr:from>
    <xdr:ext cx="534377" cy="259045"/>
    <xdr:sp macro="" textlink="">
      <xdr:nvSpPr>
        <xdr:cNvPr id="255" name="テキスト ボックス 254"/>
        <xdr:cNvSpPr txBox="1"/>
      </xdr:nvSpPr>
      <xdr:spPr>
        <a:xfrm>
          <a:off x="863111" y="168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159741</xdr:rowOff>
    </xdr:from>
    <xdr:to>
      <xdr:col>15</xdr:col>
      <xdr:colOff>180975</xdr:colOff>
      <xdr:row>39</xdr:row>
      <xdr:rowOff>140</xdr:rowOff>
    </xdr:to>
    <xdr:cxnSp macro="">
      <xdr:nvCxnSpPr>
        <xdr:cNvPr id="284" name="直線コネクタ 283"/>
        <xdr:cNvCxnSpPr/>
      </xdr:nvCxnSpPr>
      <xdr:spPr>
        <a:xfrm flipV="1">
          <a:off x="9639300" y="6674841"/>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5" name="労働費平均値テキスト"/>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165494</xdr:rowOff>
    </xdr:from>
    <xdr:to>
      <xdr:col>14</xdr:col>
      <xdr:colOff>28575</xdr:colOff>
      <xdr:row>39</xdr:row>
      <xdr:rowOff>140</xdr:rowOff>
    </xdr:to>
    <xdr:cxnSp macro="">
      <xdr:nvCxnSpPr>
        <xdr:cNvPr id="287" name="直線コネクタ 286"/>
        <xdr:cNvCxnSpPr/>
      </xdr:nvCxnSpPr>
      <xdr:spPr>
        <a:xfrm>
          <a:off x="8750300" y="668059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67162</xdr:rowOff>
    </xdr:from>
    <xdr:ext cx="469744" cy="259045"/>
    <xdr:sp macro="" textlink="">
      <xdr:nvSpPr>
        <xdr:cNvPr id="289" name="テキスト ボックス 288"/>
        <xdr:cNvSpPr txBox="1"/>
      </xdr:nvSpPr>
      <xdr:spPr>
        <a:xfrm>
          <a:off x="9404427"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165494</xdr:rowOff>
    </xdr:from>
    <xdr:to>
      <xdr:col>12</xdr:col>
      <xdr:colOff>511175</xdr:colOff>
      <xdr:row>38</xdr:row>
      <xdr:rowOff>171018</xdr:rowOff>
    </xdr:to>
    <xdr:cxnSp macro="">
      <xdr:nvCxnSpPr>
        <xdr:cNvPr id="290" name="直線コネクタ 289"/>
        <xdr:cNvCxnSpPr/>
      </xdr:nvCxnSpPr>
      <xdr:spPr>
        <a:xfrm flipV="1">
          <a:off x="7861300" y="6680594"/>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44314</xdr:rowOff>
    </xdr:from>
    <xdr:ext cx="469744" cy="259045"/>
    <xdr:sp macro="" textlink="">
      <xdr:nvSpPr>
        <xdr:cNvPr id="292" name="テキスト ボックス 291"/>
        <xdr:cNvSpPr txBox="1"/>
      </xdr:nvSpPr>
      <xdr:spPr>
        <a:xfrm>
          <a:off x="8515427" y="67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147777</xdr:rowOff>
    </xdr:from>
    <xdr:to>
      <xdr:col>11</xdr:col>
      <xdr:colOff>307975</xdr:colOff>
      <xdr:row>38</xdr:row>
      <xdr:rowOff>171018</xdr:rowOff>
    </xdr:to>
    <xdr:cxnSp macro="">
      <xdr:nvCxnSpPr>
        <xdr:cNvPr id="293" name="直線コネクタ 292"/>
        <xdr:cNvCxnSpPr/>
      </xdr:nvCxnSpPr>
      <xdr:spPr>
        <a:xfrm>
          <a:off x="6972300" y="6662877"/>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169041</xdr:rowOff>
    </xdr:from>
    <xdr:ext cx="469744" cy="259045"/>
    <xdr:sp macro="" textlink="">
      <xdr:nvSpPr>
        <xdr:cNvPr id="295" name="テキスト ボックス 294"/>
        <xdr:cNvSpPr txBox="1"/>
      </xdr:nvSpPr>
      <xdr:spPr>
        <a:xfrm>
          <a:off x="7626427"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6697</xdr:rowOff>
    </xdr:from>
    <xdr:ext cx="469744" cy="259045"/>
    <xdr:sp macro="" textlink="">
      <xdr:nvSpPr>
        <xdr:cNvPr id="297" name="テキスト ボックス 296"/>
        <xdr:cNvSpPr txBox="1"/>
      </xdr:nvSpPr>
      <xdr:spPr>
        <a:xfrm>
          <a:off x="6737427"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108941</xdr:rowOff>
    </xdr:from>
    <xdr:to>
      <xdr:col>15</xdr:col>
      <xdr:colOff>231775</xdr:colOff>
      <xdr:row>39</xdr:row>
      <xdr:rowOff>39091</xdr:rowOff>
    </xdr:to>
    <xdr:sp macro="" textlink="">
      <xdr:nvSpPr>
        <xdr:cNvPr id="303" name="円/楕円 302"/>
        <xdr:cNvSpPr/>
      </xdr:nvSpPr>
      <xdr:spPr>
        <a:xfrm>
          <a:off x="104267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68318</xdr:rowOff>
    </xdr:from>
    <xdr:ext cx="469744" cy="259045"/>
    <xdr:sp macro="" textlink="">
      <xdr:nvSpPr>
        <xdr:cNvPr id="304" name="労働費該当値テキスト"/>
        <xdr:cNvSpPr txBox="1"/>
      </xdr:nvSpPr>
      <xdr:spPr>
        <a:xfrm>
          <a:off x="10528300" y="641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120790</xdr:rowOff>
    </xdr:from>
    <xdr:to>
      <xdr:col>14</xdr:col>
      <xdr:colOff>79375</xdr:colOff>
      <xdr:row>39</xdr:row>
      <xdr:rowOff>50940</xdr:rowOff>
    </xdr:to>
    <xdr:sp macro="" textlink="">
      <xdr:nvSpPr>
        <xdr:cNvPr id="305" name="円/楕円 304"/>
        <xdr:cNvSpPr/>
      </xdr:nvSpPr>
      <xdr:spPr>
        <a:xfrm>
          <a:off x="9588500" y="66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42067</xdr:rowOff>
    </xdr:from>
    <xdr:ext cx="469744" cy="259045"/>
    <xdr:sp macro="" textlink="">
      <xdr:nvSpPr>
        <xdr:cNvPr id="306" name="テキスト ボックス 305"/>
        <xdr:cNvSpPr txBox="1"/>
      </xdr:nvSpPr>
      <xdr:spPr>
        <a:xfrm>
          <a:off x="9404427" y="67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114694</xdr:rowOff>
    </xdr:from>
    <xdr:to>
      <xdr:col>12</xdr:col>
      <xdr:colOff>561975</xdr:colOff>
      <xdr:row>39</xdr:row>
      <xdr:rowOff>44844</xdr:rowOff>
    </xdr:to>
    <xdr:sp macro="" textlink="">
      <xdr:nvSpPr>
        <xdr:cNvPr id="307" name="円/楕円 306"/>
        <xdr:cNvSpPr/>
      </xdr:nvSpPr>
      <xdr:spPr>
        <a:xfrm>
          <a:off x="8699500" y="66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61371</xdr:rowOff>
    </xdr:from>
    <xdr:ext cx="469744" cy="259045"/>
    <xdr:sp macro="" textlink="">
      <xdr:nvSpPr>
        <xdr:cNvPr id="308" name="テキスト ボックス 307"/>
        <xdr:cNvSpPr txBox="1"/>
      </xdr:nvSpPr>
      <xdr:spPr>
        <a:xfrm>
          <a:off x="8515427" y="64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120218</xdr:rowOff>
    </xdr:from>
    <xdr:to>
      <xdr:col>11</xdr:col>
      <xdr:colOff>358775</xdr:colOff>
      <xdr:row>39</xdr:row>
      <xdr:rowOff>50368</xdr:rowOff>
    </xdr:to>
    <xdr:sp macro="" textlink="">
      <xdr:nvSpPr>
        <xdr:cNvPr id="309" name="円/楕円 308"/>
        <xdr:cNvSpPr/>
      </xdr:nvSpPr>
      <xdr:spPr>
        <a:xfrm>
          <a:off x="7810500" y="66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41495</xdr:rowOff>
    </xdr:from>
    <xdr:ext cx="469744" cy="259045"/>
    <xdr:sp macro="" textlink="">
      <xdr:nvSpPr>
        <xdr:cNvPr id="310" name="テキスト ボックス 309"/>
        <xdr:cNvSpPr txBox="1"/>
      </xdr:nvSpPr>
      <xdr:spPr>
        <a:xfrm>
          <a:off x="7626427" y="672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96977</xdr:rowOff>
    </xdr:from>
    <xdr:to>
      <xdr:col>10</xdr:col>
      <xdr:colOff>155575</xdr:colOff>
      <xdr:row>39</xdr:row>
      <xdr:rowOff>27127</xdr:rowOff>
    </xdr:to>
    <xdr:sp macro="" textlink="">
      <xdr:nvSpPr>
        <xdr:cNvPr id="311" name="円/楕円 310"/>
        <xdr:cNvSpPr/>
      </xdr:nvSpPr>
      <xdr:spPr>
        <a:xfrm>
          <a:off x="6921500" y="66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18254</xdr:rowOff>
    </xdr:from>
    <xdr:ext cx="469744" cy="259045"/>
    <xdr:sp macro="" textlink="">
      <xdr:nvSpPr>
        <xdr:cNvPr id="312" name="テキスト ボックス 311"/>
        <xdr:cNvSpPr txBox="1"/>
      </xdr:nvSpPr>
      <xdr:spPr>
        <a:xfrm>
          <a:off x="6737427" y="670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94750</xdr:rowOff>
    </xdr:from>
    <xdr:to>
      <xdr:col>15</xdr:col>
      <xdr:colOff>180975</xdr:colOff>
      <xdr:row>56</xdr:row>
      <xdr:rowOff>100660</xdr:rowOff>
    </xdr:to>
    <xdr:cxnSp macro="">
      <xdr:nvCxnSpPr>
        <xdr:cNvPr id="339" name="直線コネクタ 338"/>
        <xdr:cNvCxnSpPr/>
      </xdr:nvCxnSpPr>
      <xdr:spPr>
        <a:xfrm flipV="1">
          <a:off x="9639300" y="9695950"/>
          <a:ext cx="8382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100660</xdr:rowOff>
    </xdr:from>
    <xdr:to>
      <xdr:col>14</xdr:col>
      <xdr:colOff>28575</xdr:colOff>
      <xdr:row>56</xdr:row>
      <xdr:rowOff>125049</xdr:rowOff>
    </xdr:to>
    <xdr:cxnSp macro="">
      <xdr:nvCxnSpPr>
        <xdr:cNvPr id="342" name="直線コネクタ 341"/>
        <xdr:cNvCxnSpPr/>
      </xdr:nvCxnSpPr>
      <xdr:spPr>
        <a:xfrm flipV="1">
          <a:off x="8750300" y="9701860"/>
          <a:ext cx="889000" cy="2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44" name="テキスト ボックス 343"/>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91671</xdr:rowOff>
    </xdr:from>
    <xdr:to>
      <xdr:col>12</xdr:col>
      <xdr:colOff>511175</xdr:colOff>
      <xdr:row>56</xdr:row>
      <xdr:rowOff>125049</xdr:rowOff>
    </xdr:to>
    <xdr:cxnSp macro="">
      <xdr:nvCxnSpPr>
        <xdr:cNvPr id="345" name="直線コネクタ 344"/>
        <xdr:cNvCxnSpPr/>
      </xdr:nvCxnSpPr>
      <xdr:spPr>
        <a:xfrm>
          <a:off x="7861300" y="9692871"/>
          <a:ext cx="889000" cy="3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47" name="テキスト ボックス 346"/>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91671</xdr:rowOff>
    </xdr:from>
    <xdr:to>
      <xdr:col>11</xdr:col>
      <xdr:colOff>307975</xdr:colOff>
      <xdr:row>56</xdr:row>
      <xdr:rowOff>143723</xdr:rowOff>
    </xdr:to>
    <xdr:cxnSp macro="">
      <xdr:nvCxnSpPr>
        <xdr:cNvPr id="348" name="直線コネクタ 347"/>
        <xdr:cNvCxnSpPr/>
      </xdr:nvCxnSpPr>
      <xdr:spPr>
        <a:xfrm flipV="1">
          <a:off x="6972300" y="9692871"/>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0" name="テキスト ボックス 349"/>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2" name="テキスト ボックス 351"/>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43950</xdr:rowOff>
    </xdr:from>
    <xdr:to>
      <xdr:col>15</xdr:col>
      <xdr:colOff>231775</xdr:colOff>
      <xdr:row>56</xdr:row>
      <xdr:rowOff>145550</xdr:rowOff>
    </xdr:to>
    <xdr:sp macro="" textlink="">
      <xdr:nvSpPr>
        <xdr:cNvPr id="358" name="円/楕円 357"/>
        <xdr:cNvSpPr/>
      </xdr:nvSpPr>
      <xdr:spPr>
        <a:xfrm>
          <a:off x="10426700" y="9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66827</xdr:rowOff>
    </xdr:from>
    <xdr:ext cx="599010" cy="259045"/>
    <xdr:sp macro="" textlink="">
      <xdr:nvSpPr>
        <xdr:cNvPr id="359" name="農林水産業費該当値テキスト"/>
        <xdr:cNvSpPr txBox="1"/>
      </xdr:nvSpPr>
      <xdr:spPr>
        <a:xfrm>
          <a:off x="10528300" y="949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169,663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49860</xdr:rowOff>
    </xdr:from>
    <xdr:to>
      <xdr:col>14</xdr:col>
      <xdr:colOff>79375</xdr:colOff>
      <xdr:row>56</xdr:row>
      <xdr:rowOff>151460</xdr:rowOff>
    </xdr:to>
    <xdr:sp macro="" textlink="">
      <xdr:nvSpPr>
        <xdr:cNvPr id="360" name="円/楕円 359"/>
        <xdr:cNvSpPr/>
      </xdr:nvSpPr>
      <xdr:spPr>
        <a:xfrm>
          <a:off x="9588500" y="96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167987</xdr:rowOff>
    </xdr:from>
    <xdr:ext cx="599010" cy="259045"/>
    <xdr:sp macro="" textlink="">
      <xdr:nvSpPr>
        <xdr:cNvPr id="361" name="テキスト ボックス 360"/>
        <xdr:cNvSpPr txBox="1"/>
      </xdr:nvSpPr>
      <xdr:spPr>
        <a:xfrm>
          <a:off x="9339794" y="942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167,078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74249</xdr:rowOff>
    </xdr:from>
    <xdr:to>
      <xdr:col>12</xdr:col>
      <xdr:colOff>561975</xdr:colOff>
      <xdr:row>57</xdr:row>
      <xdr:rowOff>4399</xdr:rowOff>
    </xdr:to>
    <xdr:sp macro="" textlink="">
      <xdr:nvSpPr>
        <xdr:cNvPr id="362" name="円/楕円 361"/>
        <xdr:cNvSpPr/>
      </xdr:nvSpPr>
      <xdr:spPr>
        <a:xfrm>
          <a:off x="8699500" y="96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20926</xdr:rowOff>
    </xdr:from>
    <xdr:ext cx="599010" cy="259045"/>
    <xdr:sp macro="" textlink="">
      <xdr:nvSpPr>
        <xdr:cNvPr id="363" name="テキスト ボックス 362"/>
        <xdr:cNvSpPr txBox="1"/>
      </xdr:nvSpPr>
      <xdr:spPr>
        <a:xfrm>
          <a:off x="8450794" y="945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156,409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40871</xdr:rowOff>
    </xdr:from>
    <xdr:to>
      <xdr:col>11</xdr:col>
      <xdr:colOff>358775</xdr:colOff>
      <xdr:row>56</xdr:row>
      <xdr:rowOff>142471</xdr:rowOff>
    </xdr:to>
    <xdr:sp macro="" textlink="">
      <xdr:nvSpPr>
        <xdr:cNvPr id="364" name="円/楕円 363"/>
        <xdr:cNvSpPr/>
      </xdr:nvSpPr>
      <xdr:spPr>
        <a:xfrm>
          <a:off x="7810500" y="96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158998</xdr:rowOff>
    </xdr:from>
    <xdr:ext cx="599010" cy="259045"/>
    <xdr:sp macro="" textlink="">
      <xdr:nvSpPr>
        <xdr:cNvPr id="365" name="テキスト ボックス 364"/>
        <xdr:cNvSpPr txBox="1"/>
      </xdr:nvSpPr>
      <xdr:spPr>
        <a:xfrm>
          <a:off x="7561794" y="94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171,010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92923</xdr:rowOff>
    </xdr:from>
    <xdr:to>
      <xdr:col>10</xdr:col>
      <xdr:colOff>155575</xdr:colOff>
      <xdr:row>57</xdr:row>
      <xdr:rowOff>23073</xdr:rowOff>
    </xdr:to>
    <xdr:sp macro="" textlink="">
      <xdr:nvSpPr>
        <xdr:cNvPr id="366" name="円/楕円 365"/>
        <xdr:cNvSpPr/>
      </xdr:nvSpPr>
      <xdr:spPr>
        <a:xfrm>
          <a:off x="6921500" y="96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39600</xdr:rowOff>
    </xdr:from>
    <xdr:ext cx="599010" cy="259045"/>
    <xdr:sp macro="" textlink="">
      <xdr:nvSpPr>
        <xdr:cNvPr id="367" name="テキスト ボックス 366"/>
        <xdr:cNvSpPr txBox="1"/>
      </xdr:nvSpPr>
      <xdr:spPr>
        <a:xfrm>
          <a:off x="6672794" y="946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37554</xdr:rowOff>
    </xdr:from>
    <xdr:to>
      <xdr:col>15</xdr:col>
      <xdr:colOff>180975</xdr:colOff>
      <xdr:row>77</xdr:row>
      <xdr:rowOff>107696</xdr:rowOff>
    </xdr:to>
    <xdr:cxnSp macro="">
      <xdr:nvCxnSpPr>
        <xdr:cNvPr id="396" name="直線コネクタ 395"/>
        <xdr:cNvCxnSpPr/>
      </xdr:nvCxnSpPr>
      <xdr:spPr>
        <a:xfrm flipV="1">
          <a:off x="9639300" y="13239204"/>
          <a:ext cx="838200" cy="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74321</xdr:rowOff>
    </xdr:from>
    <xdr:to>
      <xdr:col>14</xdr:col>
      <xdr:colOff>28575</xdr:colOff>
      <xdr:row>77</xdr:row>
      <xdr:rowOff>107696</xdr:rowOff>
    </xdr:to>
    <xdr:cxnSp macro="">
      <xdr:nvCxnSpPr>
        <xdr:cNvPr id="399" name="直線コネクタ 398"/>
        <xdr:cNvCxnSpPr/>
      </xdr:nvCxnSpPr>
      <xdr:spPr>
        <a:xfrm>
          <a:off x="8750300" y="13275971"/>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110291</xdr:rowOff>
    </xdr:from>
    <xdr:ext cx="534377" cy="259045"/>
    <xdr:sp macro="" textlink="">
      <xdr:nvSpPr>
        <xdr:cNvPr id="401" name="テキスト ボックス 400"/>
        <xdr:cNvSpPr txBox="1"/>
      </xdr:nvSpPr>
      <xdr:spPr>
        <a:xfrm>
          <a:off x="9372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74321</xdr:rowOff>
    </xdr:from>
    <xdr:to>
      <xdr:col>12</xdr:col>
      <xdr:colOff>511175</xdr:colOff>
      <xdr:row>77</xdr:row>
      <xdr:rowOff>166808</xdr:rowOff>
    </xdr:to>
    <xdr:cxnSp macro="">
      <xdr:nvCxnSpPr>
        <xdr:cNvPr id="402" name="直線コネクタ 401"/>
        <xdr:cNvCxnSpPr/>
      </xdr:nvCxnSpPr>
      <xdr:spPr>
        <a:xfrm flipV="1">
          <a:off x="7861300" y="13275971"/>
          <a:ext cx="889000" cy="9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137056</xdr:rowOff>
    </xdr:from>
    <xdr:ext cx="534377" cy="259045"/>
    <xdr:sp macro="" textlink="">
      <xdr:nvSpPr>
        <xdr:cNvPr id="404" name="テキスト ボックス 403"/>
        <xdr:cNvSpPr txBox="1"/>
      </xdr:nvSpPr>
      <xdr:spPr>
        <a:xfrm>
          <a:off x="8483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166808</xdr:rowOff>
    </xdr:from>
    <xdr:to>
      <xdr:col>11</xdr:col>
      <xdr:colOff>307975</xdr:colOff>
      <xdr:row>78</xdr:row>
      <xdr:rowOff>18866</xdr:rowOff>
    </xdr:to>
    <xdr:cxnSp macro="">
      <xdr:nvCxnSpPr>
        <xdr:cNvPr id="405" name="直線コネクタ 404"/>
        <xdr:cNvCxnSpPr/>
      </xdr:nvCxnSpPr>
      <xdr:spPr>
        <a:xfrm flipV="1">
          <a:off x="6972300" y="13368458"/>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75525</xdr:rowOff>
    </xdr:from>
    <xdr:ext cx="534377" cy="259045"/>
    <xdr:sp macro="" textlink="">
      <xdr:nvSpPr>
        <xdr:cNvPr id="409" name="テキスト ボックス 408"/>
        <xdr:cNvSpPr txBox="1"/>
      </xdr:nvSpPr>
      <xdr:spPr>
        <a:xfrm>
          <a:off x="6705111" y="12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158204</xdr:rowOff>
    </xdr:from>
    <xdr:to>
      <xdr:col>15</xdr:col>
      <xdr:colOff>231775</xdr:colOff>
      <xdr:row>77</xdr:row>
      <xdr:rowOff>88354</xdr:rowOff>
    </xdr:to>
    <xdr:sp macro="" textlink="">
      <xdr:nvSpPr>
        <xdr:cNvPr id="415" name="円/楕円 414"/>
        <xdr:cNvSpPr/>
      </xdr:nvSpPr>
      <xdr:spPr>
        <a:xfrm>
          <a:off x="10426700" y="13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9631</xdr:rowOff>
    </xdr:from>
    <xdr:ext cx="534377" cy="259045"/>
    <xdr:sp macro="" textlink="">
      <xdr:nvSpPr>
        <xdr:cNvPr id="416" name="商工費該当値テキスト"/>
        <xdr:cNvSpPr txBox="1"/>
      </xdr:nvSpPr>
      <xdr:spPr>
        <a:xfrm>
          <a:off x="10528300" y="130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56896</xdr:rowOff>
    </xdr:from>
    <xdr:to>
      <xdr:col>14</xdr:col>
      <xdr:colOff>79375</xdr:colOff>
      <xdr:row>77</xdr:row>
      <xdr:rowOff>158496</xdr:rowOff>
    </xdr:to>
    <xdr:sp macro="" textlink="">
      <xdr:nvSpPr>
        <xdr:cNvPr id="417" name="円/楕円 416"/>
        <xdr:cNvSpPr/>
      </xdr:nvSpPr>
      <xdr:spPr>
        <a:xfrm>
          <a:off x="95885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149623</xdr:rowOff>
    </xdr:from>
    <xdr:ext cx="534377" cy="259045"/>
    <xdr:sp macro="" textlink="">
      <xdr:nvSpPr>
        <xdr:cNvPr id="418" name="テキスト ボックス 417"/>
        <xdr:cNvSpPr txBox="1"/>
      </xdr:nvSpPr>
      <xdr:spPr>
        <a:xfrm>
          <a:off x="9372111" y="133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23521</xdr:rowOff>
    </xdr:from>
    <xdr:to>
      <xdr:col>12</xdr:col>
      <xdr:colOff>561975</xdr:colOff>
      <xdr:row>77</xdr:row>
      <xdr:rowOff>125121</xdr:rowOff>
    </xdr:to>
    <xdr:sp macro="" textlink="">
      <xdr:nvSpPr>
        <xdr:cNvPr id="419" name="円/楕円 418"/>
        <xdr:cNvSpPr/>
      </xdr:nvSpPr>
      <xdr:spPr>
        <a:xfrm>
          <a:off x="8699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116248</xdr:rowOff>
    </xdr:from>
    <xdr:ext cx="534377" cy="259045"/>
    <xdr:sp macro="" textlink="">
      <xdr:nvSpPr>
        <xdr:cNvPr id="420" name="テキスト ボックス 419"/>
        <xdr:cNvSpPr txBox="1"/>
      </xdr:nvSpPr>
      <xdr:spPr>
        <a:xfrm>
          <a:off x="8483111" y="133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116008</xdr:rowOff>
    </xdr:from>
    <xdr:to>
      <xdr:col>11</xdr:col>
      <xdr:colOff>358775</xdr:colOff>
      <xdr:row>78</xdr:row>
      <xdr:rowOff>46158</xdr:rowOff>
    </xdr:to>
    <xdr:sp macro="" textlink="">
      <xdr:nvSpPr>
        <xdr:cNvPr id="421" name="円/楕円 420"/>
        <xdr:cNvSpPr/>
      </xdr:nvSpPr>
      <xdr:spPr>
        <a:xfrm>
          <a:off x="7810500" y="133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37285</xdr:rowOff>
    </xdr:from>
    <xdr:ext cx="534377" cy="259045"/>
    <xdr:sp macro="" textlink="">
      <xdr:nvSpPr>
        <xdr:cNvPr id="422" name="テキスト ボックス 421"/>
        <xdr:cNvSpPr txBox="1"/>
      </xdr:nvSpPr>
      <xdr:spPr>
        <a:xfrm>
          <a:off x="7594111" y="13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139516</xdr:rowOff>
    </xdr:from>
    <xdr:to>
      <xdr:col>10</xdr:col>
      <xdr:colOff>155575</xdr:colOff>
      <xdr:row>78</xdr:row>
      <xdr:rowOff>69666</xdr:rowOff>
    </xdr:to>
    <xdr:sp macro="" textlink="">
      <xdr:nvSpPr>
        <xdr:cNvPr id="423" name="円/楕円 422"/>
        <xdr:cNvSpPr/>
      </xdr:nvSpPr>
      <xdr:spPr>
        <a:xfrm>
          <a:off x="6921500" y="133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60793</xdr:rowOff>
    </xdr:from>
    <xdr:ext cx="534377" cy="259045"/>
    <xdr:sp macro="" textlink="">
      <xdr:nvSpPr>
        <xdr:cNvPr id="424" name="テキスト ボックス 423"/>
        <xdr:cNvSpPr txBox="1"/>
      </xdr:nvSpPr>
      <xdr:spPr>
        <a:xfrm>
          <a:off x="6705111" y="134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171248</xdr:rowOff>
    </xdr:from>
    <xdr:to>
      <xdr:col>15</xdr:col>
      <xdr:colOff>180975</xdr:colOff>
      <xdr:row>99</xdr:row>
      <xdr:rowOff>4042</xdr:rowOff>
    </xdr:to>
    <xdr:cxnSp macro="">
      <xdr:nvCxnSpPr>
        <xdr:cNvPr id="453" name="直線コネクタ 452"/>
        <xdr:cNvCxnSpPr/>
      </xdr:nvCxnSpPr>
      <xdr:spPr>
        <a:xfrm flipV="1">
          <a:off x="9639300" y="16973348"/>
          <a:ext cx="8382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170137</xdr:rowOff>
    </xdr:from>
    <xdr:to>
      <xdr:col>14</xdr:col>
      <xdr:colOff>28575</xdr:colOff>
      <xdr:row>99</xdr:row>
      <xdr:rowOff>4042</xdr:rowOff>
    </xdr:to>
    <xdr:cxnSp macro="">
      <xdr:nvCxnSpPr>
        <xdr:cNvPr id="456" name="直線コネクタ 455"/>
        <xdr:cNvCxnSpPr/>
      </xdr:nvCxnSpPr>
      <xdr:spPr>
        <a:xfrm>
          <a:off x="8750300" y="16972237"/>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52457</xdr:rowOff>
    </xdr:from>
    <xdr:ext cx="534377" cy="259045"/>
    <xdr:sp macro="" textlink="">
      <xdr:nvSpPr>
        <xdr:cNvPr id="458" name="テキスト ボックス 457"/>
        <xdr:cNvSpPr txBox="1"/>
      </xdr:nvSpPr>
      <xdr:spPr>
        <a:xfrm>
          <a:off x="9372111" y="170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161306</xdr:rowOff>
    </xdr:from>
    <xdr:to>
      <xdr:col>12</xdr:col>
      <xdr:colOff>511175</xdr:colOff>
      <xdr:row>98</xdr:row>
      <xdr:rowOff>170137</xdr:rowOff>
    </xdr:to>
    <xdr:cxnSp macro="">
      <xdr:nvCxnSpPr>
        <xdr:cNvPr id="459" name="直線コネクタ 458"/>
        <xdr:cNvCxnSpPr/>
      </xdr:nvCxnSpPr>
      <xdr:spPr>
        <a:xfrm>
          <a:off x="7861300" y="16963406"/>
          <a:ext cx="889000" cy="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50317</xdr:rowOff>
    </xdr:from>
    <xdr:ext cx="534377" cy="259045"/>
    <xdr:sp macro="" textlink="">
      <xdr:nvSpPr>
        <xdr:cNvPr id="461" name="テキスト ボックス 460"/>
        <xdr:cNvSpPr txBox="1"/>
      </xdr:nvSpPr>
      <xdr:spPr>
        <a:xfrm>
          <a:off x="8483111" y="170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161306</xdr:rowOff>
    </xdr:from>
    <xdr:to>
      <xdr:col>11</xdr:col>
      <xdr:colOff>307975</xdr:colOff>
      <xdr:row>99</xdr:row>
      <xdr:rowOff>10861</xdr:rowOff>
    </xdr:to>
    <xdr:cxnSp macro="">
      <xdr:nvCxnSpPr>
        <xdr:cNvPr id="462" name="直線コネクタ 461"/>
        <xdr:cNvCxnSpPr/>
      </xdr:nvCxnSpPr>
      <xdr:spPr>
        <a:xfrm flipV="1">
          <a:off x="6972300" y="16963406"/>
          <a:ext cx="8890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51040</xdr:rowOff>
    </xdr:from>
    <xdr:ext cx="534377" cy="259045"/>
    <xdr:sp macro="" textlink="">
      <xdr:nvSpPr>
        <xdr:cNvPr id="464" name="テキスト ボックス 463"/>
        <xdr:cNvSpPr txBox="1"/>
      </xdr:nvSpPr>
      <xdr:spPr>
        <a:xfrm>
          <a:off x="7594111" y="1702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55549</xdr:rowOff>
    </xdr:from>
    <xdr:ext cx="534377" cy="259045"/>
    <xdr:sp macro="" textlink="">
      <xdr:nvSpPr>
        <xdr:cNvPr id="466" name="テキスト ボックス 465"/>
        <xdr:cNvSpPr txBox="1"/>
      </xdr:nvSpPr>
      <xdr:spPr>
        <a:xfrm>
          <a:off x="6705111" y="170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120448</xdr:rowOff>
    </xdr:from>
    <xdr:to>
      <xdr:col>15</xdr:col>
      <xdr:colOff>231775</xdr:colOff>
      <xdr:row>99</xdr:row>
      <xdr:rowOff>50598</xdr:rowOff>
    </xdr:to>
    <xdr:sp macro="" textlink="">
      <xdr:nvSpPr>
        <xdr:cNvPr id="472" name="円/楕円 471"/>
        <xdr:cNvSpPr/>
      </xdr:nvSpPr>
      <xdr:spPr>
        <a:xfrm>
          <a:off x="10426700" y="169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79825</xdr:rowOff>
    </xdr:from>
    <xdr:ext cx="599010" cy="259045"/>
    <xdr:sp macro="" textlink="">
      <xdr:nvSpPr>
        <xdr:cNvPr id="473" name="土木費該当値テキスト"/>
        <xdr:cNvSpPr txBox="1"/>
      </xdr:nvSpPr>
      <xdr:spPr>
        <a:xfrm>
          <a:off x="10528300" y="1671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124692</xdr:rowOff>
    </xdr:from>
    <xdr:to>
      <xdr:col>14</xdr:col>
      <xdr:colOff>79375</xdr:colOff>
      <xdr:row>99</xdr:row>
      <xdr:rowOff>54842</xdr:rowOff>
    </xdr:to>
    <xdr:sp macro="" textlink="">
      <xdr:nvSpPr>
        <xdr:cNvPr id="474" name="円/楕円 473"/>
        <xdr:cNvSpPr/>
      </xdr:nvSpPr>
      <xdr:spPr>
        <a:xfrm>
          <a:off x="9588500" y="169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71369</xdr:rowOff>
    </xdr:from>
    <xdr:ext cx="599010" cy="259045"/>
    <xdr:sp macro="" textlink="">
      <xdr:nvSpPr>
        <xdr:cNvPr id="475" name="テキスト ボックス 474"/>
        <xdr:cNvSpPr txBox="1"/>
      </xdr:nvSpPr>
      <xdr:spPr>
        <a:xfrm>
          <a:off x="9339794" y="1670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119337</xdr:rowOff>
    </xdr:from>
    <xdr:to>
      <xdr:col>12</xdr:col>
      <xdr:colOff>561975</xdr:colOff>
      <xdr:row>99</xdr:row>
      <xdr:rowOff>49487</xdr:rowOff>
    </xdr:to>
    <xdr:sp macro="" textlink="">
      <xdr:nvSpPr>
        <xdr:cNvPr id="476" name="円/楕円 475"/>
        <xdr:cNvSpPr/>
      </xdr:nvSpPr>
      <xdr:spPr>
        <a:xfrm>
          <a:off x="8699500" y="169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66014</xdr:rowOff>
    </xdr:from>
    <xdr:ext cx="599010" cy="259045"/>
    <xdr:sp macro="" textlink="">
      <xdr:nvSpPr>
        <xdr:cNvPr id="477" name="テキスト ボックス 476"/>
        <xdr:cNvSpPr txBox="1"/>
      </xdr:nvSpPr>
      <xdr:spPr>
        <a:xfrm>
          <a:off x="8450794" y="166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120,115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110506</xdr:rowOff>
    </xdr:from>
    <xdr:to>
      <xdr:col>11</xdr:col>
      <xdr:colOff>358775</xdr:colOff>
      <xdr:row>99</xdr:row>
      <xdr:rowOff>40656</xdr:rowOff>
    </xdr:to>
    <xdr:sp macro="" textlink="">
      <xdr:nvSpPr>
        <xdr:cNvPr id="478" name="円/楕円 477"/>
        <xdr:cNvSpPr/>
      </xdr:nvSpPr>
      <xdr:spPr>
        <a:xfrm>
          <a:off x="7810500" y="169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57183</xdr:rowOff>
    </xdr:from>
    <xdr:ext cx="599010" cy="259045"/>
    <xdr:sp macro="" textlink="">
      <xdr:nvSpPr>
        <xdr:cNvPr id="479" name="テキスト ボックス 478"/>
        <xdr:cNvSpPr txBox="1"/>
      </xdr:nvSpPr>
      <xdr:spPr>
        <a:xfrm>
          <a:off x="7561794" y="1668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131511</xdr:rowOff>
    </xdr:from>
    <xdr:to>
      <xdr:col>10</xdr:col>
      <xdr:colOff>155575</xdr:colOff>
      <xdr:row>99</xdr:row>
      <xdr:rowOff>61661</xdr:rowOff>
    </xdr:to>
    <xdr:sp macro="" textlink="">
      <xdr:nvSpPr>
        <xdr:cNvPr id="480" name="円/楕円 479"/>
        <xdr:cNvSpPr/>
      </xdr:nvSpPr>
      <xdr:spPr>
        <a:xfrm>
          <a:off x="6921500" y="169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78188</xdr:rowOff>
    </xdr:from>
    <xdr:ext cx="534377" cy="259045"/>
    <xdr:sp macro="" textlink="">
      <xdr:nvSpPr>
        <xdr:cNvPr id="481" name="テキスト ボックス 480"/>
        <xdr:cNvSpPr txBox="1"/>
      </xdr:nvSpPr>
      <xdr:spPr>
        <a:xfrm>
          <a:off x="6705111" y="167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60066</xdr:rowOff>
    </xdr:from>
    <xdr:to>
      <xdr:col>23</xdr:col>
      <xdr:colOff>517525</xdr:colOff>
      <xdr:row>35</xdr:row>
      <xdr:rowOff>139455</xdr:rowOff>
    </xdr:to>
    <xdr:cxnSp macro="">
      <xdr:nvCxnSpPr>
        <xdr:cNvPr id="513" name="直線コネクタ 512"/>
        <xdr:cNvCxnSpPr/>
      </xdr:nvCxnSpPr>
      <xdr:spPr>
        <a:xfrm flipV="1">
          <a:off x="15481300" y="5717916"/>
          <a:ext cx="838200" cy="4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148926</xdr:rowOff>
    </xdr:from>
    <xdr:to>
      <xdr:col>22</xdr:col>
      <xdr:colOff>365125</xdr:colOff>
      <xdr:row>35</xdr:row>
      <xdr:rowOff>139455</xdr:rowOff>
    </xdr:to>
    <xdr:cxnSp macro="">
      <xdr:nvCxnSpPr>
        <xdr:cNvPr id="516" name="直線コネクタ 515"/>
        <xdr:cNvCxnSpPr/>
      </xdr:nvCxnSpPr>
      <xdr:spPr>
        <a:xfrm>
          <a:off x="14592300" y="5635326"/>
          <a:ext cx="889000" cy="50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60991</xdr:rowOff>
    </xdr:from>
    <xdr:ext cx="534377" cy="259045"/>
    <xdr:sp macro="" textlink="">
      <xdr:nvSpPr>
        <xdr:cNvPr id="518" name="テキスト ボックス 517"/>
        <xdr:cNvSpPr txBox="1"/>
      </xdr:nvSpPr>
      <xdr:spPr>
        <a:xfrm>
          <a:off x="15214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148926</xdr:rowOff>
    </xdr:from>
    <xdr:to>
      <xdr:col>21</xdr:col>
      <xdr:colOff>161925</xdr:colOff>
      <xdr:row>34</xdr:row>
      <xdr:rowOff>159164</xdr:rowOff>
    </xdr:to>
    <xdr:cxnSp macro="">
      <xdr:nvCxnSpPr>
        <xdr:cNvPr id="519" name="直線コネクタ 518"/>
        <xdr:cNvCxnSpPr/>
      </xdr:nvCxnSpPr>
      <xdr:spPr>
        <a:xfrm flipV="1">
          <a:off x="13703300" y="5635326"/>
          <a:ext cx="889000" cy="35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35323</xdr:rowOff>
    </xdr:from>
    <xdr:ext cx="534377" cy="259045"/>
    <xdr:sp macro="" textlink="">
      <xdr:nvSpPr>
        <xdr:cNvPr id="521" name="テキスト ボックス 520"/>
        <xdr:cNvSpPr txBox="1"/>
      </xdr:nvSpPr>
      <xdr:spPr>
        <a:xfrm>
          <a:off x="14325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159164</xdr:rowOff>
    </xdr:from>
    <xdr:to>
      <xdr:col>19</xdr:col>
      <xdr:colOff>644525</xdr:colOff>
      <xdr:row>36</xdr:row>
      <xdr:rowOff>100854</xdr:rowOff>
    </xdr:to>
    <xdr:cxnSp macro="">
      <xdr:nvCxnSpPr>
        <xdr:cNvPr id="522" name="直線コネクタ 521"/>
        <xdr:cNvCxnSpPr/>
      </xdr:nvCxnSpPr>
      <xdr:spPr>
        <a:xfrm flipV="1">
          <a:off x="12814300" y="5988464"/>
          <a:ext cx="889000" cy="28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17508</xdr:rowOff>
    </xdr:from>
    <xdr:ext cx="534377" cy="259045"/>
    <xdr:sp macro="" textlink="">
      <xdr:nvSpPr>
        <xdr:cNvPr id="524" name="テキスト ボックス 523"/>
        <xdr:cNvSpPr txBox="1"/>
      </xdr:nvSpPr>
      <xdr:spPr>
        <a:xfrm>
          <a:off x="13436111" y="65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72209</xdr:rowOff>
    </xdr:from>
    <xdr:ext cx="534377" cy="259045"/>
    <xdr:sp macro="" textlink="">
      <xdr:nvSpPr>
        <xdr:cNvPr id="526" name="テキスト ボックス 525"/>
        <xdr:cNvSpPr txBox="1"/>
      </xdr:nvSpPr>
      <xdr:spPr>
        <a:xfrm>
          <a:off x="12547111" y="65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9266</xdr:rowOff>
    </xdr:from>
    <xdr:to>
      <xdr:col>23</xdr:col>
      <xdr:colOff>568325</xdr:colOff>
      <xdr:row>33</xdr:row>
      <xdr:rowOff>110866</xdr:rowOff>
    </xdr:to>
    <xdr:sp macro="" textlink="">
      <xdr:nvSpPr>
        <xdr:cNvPr id="532" name="円/楕円 531"/>
        <xdr:cNvSpPr/>
      </xdr:nvSpPr>
      <xdr:spPr>
        <a:xfrm>
          <a:off x="16268700" y="566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32143</xdr:rowOff>
    </xdr:from>
    <xdr:ext cx="534377" cy="259045"/>
    <xdr:sp macro="" textlink="">
      <xdr:nvSpPr>
        <xdr:cNvPr id="533" name="消防費該当値テキスト"/>
        <xdr:cNvSpPr txBox="1"/>
      </xdr:nvSpPr>
      <xdr:spPr>
        <a:xfrm>
          <a:off x="16370300" y="55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88655</xdr:rowOff>
    </xdr:from>
    <xdr:to>
      <xdr:col>22</xdr:col>
      <xdr:colOff>415925</xdr:colOff>
      <xdr:row>36</xdr:row>
      <xdr:rowOff>18805</xdr:rowOff>
    </xdr:to>
    <xdr:sp macro="" textlink="">
      <xdr:nvSpPr>
        <xdr:cNvPr id="534" name="円/楕円 533"/>
        <xdr:cNvSpPr/>
      </xdr:nvSpPr>
      <xdr:spPr>
        <a:xfrm>
          <a:off x="15430500" y="608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35332</xdr:rowOff>
    </xdr:from>
    <xdr:ext cx="534377" cy="259045"/>
    <xdr:sp macro="" textlink="">
      <xdr:nvSpPr>
        <xdr:cNvPr id="535" name="テキスト ボックス 534"/>
        <xdr:cNvSpPr txBox="1"/>
      </xdr:nvSpPr>
      <xdr:spPr>
        <a:xfrm>
          <a:off x="15214111" y="586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59,515</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98126</xdr:rowOff>
    </xdr:from>
    <xdr:to>
      <xdr:col>21</xdr:col>
      <xdr:colOff>212725</xdr:colOff>
      <xdr:row>33</xdr:row>
      <xdr:rowOff>28276</xdr:rowOff>
    </xdr:to>
    <xdr:sp macro="" textlink="">
      <xdr:nvSpPr>
        <xdr:cNvPr id="536" name="円/楕円 535"/>
        <xdr:cNvSpPr/>
      </xdr:nvSpPr>
      <xdr:spPr>
        <a:xfrm>
          <a:off x="14541500" y="55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44803</xdr:rowOff>
    </xdr:from>
    <xdr:ext cx="534377" cy="259045"/>
    <xdr:sp macro="" textlink="">
      <xdr:nvSpPr>
        <xdr:cNvPr id="537" name="テキスト ボックス 536"/>
        <xdr:cNvSpPr txBox="1"/>
      </xdr:nvSpPr>
      <xdr:spPr>
        <a:xfrm>
          <a:off x="14325111" y="53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108364</xdr:rowOff>
    </xdr:from>
    <xdr:to>
      <xdr:col>20</xdr:col>
      <xdr:colOff>9525</xdr:colOff>
      <xdr:row>35</xdr:row>
      <xdr:rowOff>38514</xdr:rowOff>
    </xdr:to>
    <xdr:sp macro="" textlink="">
      <xdr:nvSpPr>
        <xdr:cNvPr id="538" name="円/楕円 537"/>
        <xdr:cNvSpPr/>
      </xdr:nvSpPr>
      <xdr:spPr>
        <a:xfrm>
          <a:off x="13652500" y="59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55041</xdr:rowOff>
    </xdr:from>
    <xdr:ext cx="534377" cy="259045"/>
    <xdr:sp macro="" textlink="">
      <xdr:nvSpPr>
        <xdr:cNvPr id="539" name="テキスト ボックス 538"/>
        <xdr:cNvSpPr txBox="1"/>
      </xdr:nvSpPr>
      <xdr:spPr>
        <a:xfrm>
          <a:off x="13436111" y="571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50054</xdr:rowOff>
    </xdr:from>
    <xdr:to>
      <xdr:col>18</xdr:col>
      <xdr:colOff>492125</xdr:colOff>
      <xdr:row>36</xdr:row>
      <xdr:rowOff>151654</xdr:rowOff>
    </xdr:to>
    <xdr:sp macro="" textlink="">
      <xdr:nvSpPr>
        <xdr:cNvPr id="540" name="円/楕円 539"/>
        <xdr:cNvSpPr/>
      </xdr:nvSpPr>
      <xdr:spPr>
        <a:xfrm>
          <a:off x="12763500" y="62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168181</xdr:rowOff>
    </xdr:from>
    <xdr:ext cx="534377" cy="259045"/>
    <xdr:sp macro="" textlink="">
      <xdr:nvSpPr>
        <xdr:cNvPr id="541" name="テキスト ボックス 540"/>
        <xdr:cNvSpPr txBox="1"/>
      </xdr:nvSpPr>
      <xdr:spPr>
        <a:xfrm>
          <a:off x="12547111" y="599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75547</xdr:rowOff>
    </xdr:from>
    <xdr:to>
      <xdr:col>23</xdr:col>
      <xdr:colOff>517525</xdr:colOff>
      <xdr:row>57</xdr:row>
      <xdr:rowOff>105909</xdr:rowOff>
    </xdr:to>
    <xdr:cxnSp macro="">
      <xdr:nvCxnSpPr>
        <xdr:cNvPr id="570" name="直線コネクタ 569"/>
        <xdr:cNvCxnSpPr/>
      </xdr:nvCxnSpPr>
      <xdr:spPr>
        <a:xfrm flipV="1">
          <a:off x="15481300" y="9848197"/>
          <a:ext cx="838200" cy="3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155900</xdr:rowOff>
    </xdr:from>
    <xdr:to>
      <xdr:col>22</xdr:col>
      <xdr:colOff>365125</xdr:colOff>
      <xdr:row>57</xdr:row>
      <xdr:rowOff>105909</xdr:rowOff>
    </xdr:to>
    <xdr:cxnSp macro="">
      <xdr:nvCxnSpPr>
        <xdr:cNvPr id="573" name="直線コネクタ 572"/>
        <xdr:cNvCxnSpPr/>
      </xdr:nvCxnSpPr>
      <xdr:spPr>
        <a:xfrm>
          <a:off x="14592300" y="9757100"/>
          <a:ext cx="889000" cy="12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100720</xdr:rowOff>
    </xdr:from>
    <xdr:ext cx="534377" cy="259045"/>
    <xdr:sp macro="" textlink="">
      <xdr:nvSpPr>
        <xdr:cNvPr id="575" name="テキスト ボックス 574"/>
        <xdr:cNvSpPr txBox="1"/>
      </xdr:nvSpPr>
      <xdr:spPr>
        <a:xfrm>
          <a:off x="15214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155900</xdr:rowOff>
    </xdr:from>
    <xdr:to>
      <xdr:col>21</xdr:col>
      <xdr:colOff>161925</xdr:colOff>
      <xdr:row>57</xdr:row>
      <xdr:rowOff>116234</xdr:rowOff>
    </xdr:to>
    <xdr:cxnSp macro="">
      <xdr:nvCxnSpPr>
        <xdr:cNvPr id="576" name="直線コネクタ 575"/>
        <xdr:cNvCxnSpPr/>
      </xdr:nvCxnSpPr>
      <xdr:spPr>
        <a:xfrm flipV="1">
          <a:off x="13703300" y="9757100"/>
          <a:ext cx="889000" cy="1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73004</xdr:rowOff>
    </xdr:from>
    <xdr:ext cx="534377" cy="259045"/>
    <xdr:sp macro="" textlink="">
      <xdr:nvSpPr>
        <xdr:cNvPr id="578" name="テキスト ボックス 577"/>
        <xdr:cNvSpPr txBox="1"/>
      </xdr:nvSpPr>
      <xdr:spPr>
        <a:xfrm>
          <a:off x="14325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116234</xdr:rowOff>
    </xdr:from>
    <xdr:to>
      <xdr:col>19</xdr:col>
      <xdr:colOff>644525</xdr:colOff>
      <xdr:row>57</xdr:row>
      <xdr:rowOff>126498</xdr:rowOff>
    </xdr:to>
    <xdr:cxnSp macro="">
      <xdr:nvCxnSpPr>
        <xdr:cNvPr id="579" name="直線コネクタ 578"/>
        <xdr:cNvCxnSpPr/>
      </xdr:nvCxnSpPr>
      <xdr:spPr>
        <a:xfrm flipV="1">
          <a:off x="12814300" y="9888884"/>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1" name="テキスト ボックス 580"/>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117648</xdr:rowOff>
    </xdr:from>
    <xdr:ext cx="534377" cy="259045"/>
    <xdr:sp macro="" textlink="">
      <xdr:nvSpPr>
        <xdr:cNvPr id="583" name="テキスト ボックス 582"/>
        <xdr:cNvSpPr txBox="1"/>
      </xdr:nvSpPr>
      <xdr:spPr>
        <a:xfrm>
          <a:off x="12547111" y="95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24747</xdr:rowOff>
    </xdr:from>
    <xdr:to>
      <xdr:col>23</xdr:col>
      <xdr:colOff>568325</xdr:colOff>
      <xdr:row>57</xdr:row>
      <xdr:rowOff>126347</xdr:rowOff>
    </xdr:to>
    <xdr:sp macro="" textlink="">
      <xdr:nvSpPr>
        <xdr:cNvPr id="589" name="円/楕円 588"/>
        <xdr:cNvSpPr/>
      </xdr:nvSpPr>
      <xdr:spPr>
        <a:xfrm>
          <a:off x="16268700" y="97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47624</xdr:rowOff>
    </xdr:from>
    <xdr:ext cx="534377" cy="259045"/>
    <xdr:sp macro="" textlink="">
      <xdr:nvSpPr>
        <xdr:cNvPr id="590" name="教育費該当値テキスト"/>
        <xdr:cNvSpPr txBox="1"/>
      </xdr:nvSpPr>
      <xdr:spPr>
        <a:xfrm>
          <a:off x="16370300" y="96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81,838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55109</xdr:rowOff>
    </xdr:from>
    <xdr:to>
      <xdr:col>22</xdr:col>
      <xdr:colOff>415925</xdr:colOff>
      <xdr:row>57</xdr:row>
      <xdr:rowOff>156709</xdr:rowOff>
    </xdr:to>
    <xdr:sp macro="" textlink="">
      <xdr:nvSpPr>
        <xdr:cNvPr id="591" name="円/楕円 590"/>
        <xdr:cNvSpPr/>
      </xdr:nvSpPr>
      <xdr:spPr>
        <a:xfrm>
          <a:off x="15430500" y="9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147836</xdr:rowOff>
    </xdr:from>
    <xdr:ext cx="534377" cy="259045"/>
    <xdr:sp macro="" textlink="">
      <xdr:nvSpPr>
        <xdr:cNvPr id="592" name="テキスト ボックス 591"/>
        <xdr:cNvSpPr txBox="1"/>
      </xdr:nvSpPr>
      <xdr:spPr>
        <a:xfrm>
          <a:off x="15214111" y="99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105100</xdr:rowOff>
    </xdr:from>
    <xdr:to>
      <xdr:col>21</xdr:col>
      <xdr:colOff>212725</xdr:colOff>
      <xdr:row>57</xdr:row>
      <xdr:rowOff>35250</xdr:rowOff>
    </xdr:to>
    <xdr:sp macro="" textlink="">
      <xdr:nvSpPr>
        <xdr:cNvPr id="593" name="円/楕円 592"/>
        <xdr:cNvSpPr/>
      </xdr:nvSpPr>
      <xdr:spPr>
        <a:xfrm>
          <a:off x="14541500" y="97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51777</xdr:rowOff>
    </xdr:from>
    <xdr:ext cx="599010" cy="259045"/>
    <xdr:sp macro="" textlink="">
      <xdr:nvSpPr>
        <xdr:cNvPr id="594" name="テキスト ボックス 593"/>
        <xdr:cNvSpPr txBox="1"/>
      </xdr:nvSpPr>
      <xdr:spPr>
        <a:xfrm>
          <a:off x="14292794" y="94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65434</xdr:rowOff>
    </xdr:from>
    <xdr:to>
      <xdr:col>20</xdr:col>
      <xdr:colOff>9525</xdr:colOff>
      <xdr:row>57</xdr:row>
      <xdr:rowOff>167034</xdr:rowOff>
    </xdr:to>
    <xdr:sp macro="" textlink="">
      <xdr:nvSpPr>
        <xdr:cNvPr id="595" name="円/楕円 594"/>
        <xdr:cNvSpPr/>
      </xdr:nvSpPr>
      <xdr:spPr>
        <a:xfrm>
          <a:off x="13652500" y="983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158161</xdr:rowOff>
    </xdr:from>
    <xdr:ext cx="534377" cy="259045"/>
    <xdr:sp macro="" textlink="">
      <xdr:nvSpPr>
        <xdr:cNvPr id="596" name="テキスト ボックス 595"/>
        <xdr:cNvSpPr txBox="1"/>
      </xdr:nvSpPr>
      <xdr:spPr>
        <a:xfrm>
          <a:off x="13436111" y="993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75698</xdr:rowOff>
    </xdr:from>
    <xdr:to>
      <xdr:col>18</xdr:col>
      <xdr:colOff>492125</xdr:colOff>
      <xdr:row>58</xdr:row>
      <xdr:rowOff>5848</xdr:rowOff>
    </xdr:to>
    <xdr:sp macro="" textlink="">
      <xdr:nvSpPr>
        <xdr:cNvPr id="597" name="円/楕円 596"/>
        <xdr:cNvSpPr/>
      </xdr:nvSpPr>
      <xdr:spPr>
        <a:xfrm>
          <a:off x="12763500" y="98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168425</xdr:rowOff>
    </xdr:from>
    <xdr:ext cx="534377" cy="259045"/>
    <xdr:sp macro="" textlink="">
      <xdr:nvSpPr>
        <xdr:cNvPr id="598" name="テキスト ボックス 597"/>
        <xdr:cNvSpPr txBox="1"/>
      </xdr:nvSpPr>
      <xdr:spPr>
        <a:xfrm>
          <a:off x="12547111" y="994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31074</xdr:rowOff>
    </xdr:from>
    <xdr:to>
      <xdr:col>23</xdr:col>
      <xdr:colOff>517525</xdr:colOff>
      <xdr:row>78</xdr:row>
      <xdr:rowOff>61012</xdr:rowOff>
    </xdr:to>
    <xdr:cxnSp macro="">
      <xdr:nvCxnSpPr>
        <xdr:cNvPr id="625" name="直線コネクタ 624"/>
        <xdr:cNvCxnSpPr/>
      </xdr:nvCxnSpPr>
      <xdr:spPr>
        <a:xfrm>
          <a:off x="15481300" y="13404174"/>
          <a:ext cx="838200" cy="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46276</xdr:rowOff>
    </xdr:from>
    <xdr:ext cx="469744" cy="259045"/>
    <xdr:sp macro="" textlink="">
      <xdr:nvSpPr>
        <xdr:cNvPr id="626" name="災害復旧費平均値テキスト"/>
        <xdr:cNvSpPr txBox="1"/>
      </xdr:nvSpPr>
      <xdr:spPr>
        <a:xfrm>
          <a:off x="16370300" y="13419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31074</xdr:rowOff>
    </xdr:from>
    <xdr:to>
      <xdr:col>22</xdr:col>
      <xdr:colOff>365125</xdr:colOff>
      <xdr:row>78</xdr:row>
      <xdr:rowOff>33843</xdr:rowOff>
    </xdr:to>
    <xdr:cxnSp macro="">
      <xdr:nvCxnSpPr>
        <xdr:cNvPr id="628" name="直線コネクタ 627"/>
        <xdr:cNvCxnSpPr/>
      </xdr:nvCxnSpPr>
      <xdr:spPr>
        <a:xfrm flipV="1">
          <a:off x="14592300" y="13404174"/>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156833</xdr:rowOff>
    </xdr:from>
    <xdr:ext cx="534377" cy="259045"/>
    <xdr:sp macro="" textlink="">
      <xdr:nvSpPr>
        <xdr:cNvPr id="630" name="テキスト ボックス 629"/>
        <xdr:cNvSpPr txBox="1"/>
      </xdr:nvSpPr>
      <xdr:spPr>
        <a:xfrm>
          <a:off x="15214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33843</xdr:rowOff>
    </xdr:from>
    <xdr:to>
      <xdr:col>21</xdr:col>
      <xdr:colOff>161925</xdr:colOff>
      <xdr:row>78</xdr:row>
      <xdr:rowOff>120667</xdr:rowOff>
    </xdr:to>
    <xdr:cxnSp macro="">
      <xdr:nvCxnSpPr>
        <xdr:cNvPr id="631" name="直線コネクタ 630"/>
        <xdr:cNvCxnSpPr/>
      </xdr:nvCxnSpPr>
      <xdr:spPr>
        <a:xfrm flipV="1">
          <a:off x="13703300" y="13406943"/>
          <a:ext cx="889000" cy="8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166833</xdr:rowOff>
    </xdr:from>
    <xdr:ext cx="469744" cy="259045"/>
    <xdr:sp macro="" textlink="">
      <xdr:nvSpPr>
        <xdr:cNvPr id="633" name="テキスト ボックス 632"/>
        <xdr:cNvSpPr txBox="1"/>
      </xdr:nvSpPr>
      <xdr:spPr>
        <a:xfrm>
          <a:off x="14357427"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95927</xdr:rowOff>
    </xdr:from>
    <xdr:to>
      <xdr:col>19</xdr:col>
      <xdr:colOff>644525</xdr:colOff>
      <xdr:row>78</xdr:row>
      <xdr:rowOff>120667</xdr:rowOff>
    </xdr:to>
    <xdr:cxnSp macro="">
      <xdr:nvCxnSpPr>
        <xdr:cNvPr id="634" name="直線コネクタ 633"/>
        <xdr:cNvCxnSpPr/>
      </xdr:nvCxnSpPr>
      <xdr:spPr>
        <a:xfrm>
          <a:off x="12814300" y="13469027"/>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164512</xdr:rowOff>
    </xdr:from>
    <xdr:ext cx="469744" cy="259045"/>
    <xdr:sp macro="" textlink="">
      <xdr:nvSpPr>
        <xdr:cNvPr id="636" name="テキスト ボックス 635"/>
        <xdr:cNvSpPr txBox="1"/>
      </xdr:nvSpPr>
      <xdr:spPr>
        <a:xfrm>
          <a:off x="13468427"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155937</xdr:rowOff>
    </xdr:from>
    <xdr:ext cx="534377" cy="259045"/>
    <xdr:sp macro="" textlink="">
      <xdr:nvSpPr>
        <xdr:cNvPr id="638" name="テキスト ボックス 637"/>
        <xdr:cNvSpPr txBox="1"/>
      </xdr:nvSpPr>
      <xdr:spPr>
        <a:xfrm>
          <a:off x="12547111" y="135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10212</xdr:rowOff>
    </xdr:from>
    <xdr:to>
      <xdr:col>23</xdr:col>
      <xdr:colOff>568325</xdr:colOff>
      <xdr:row>78</xdr:row>
      <xdr:rowOff>111812</xdr:rowOff>
    </xdr:to>
    <xdr:sp macro="" textlink="">
      <xdr:nvSpPr>
        <xdr:cNvPr id="644" name="円/楕円 643"/>
        <xdr:cNvSpPr/>
      </xdr:nvSpPr>
      <xdr:spPr>
        <a:xfrm>
          <a:off x="16268700" y="133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141039</xdr:rowOff>
    </xdr:from>
    <xdr:ext cx="534377" cy="259045"/>
    <xdr:sp macro="" textlink="">
      <xdr:nvSpPr>
        <xdr:cNvPr id="645" name="災害復旧費該当値テキスト"/>
        <xdr:cNvSpPr txBox="1"/>
      </xdr:nvSpPr>
      <xdr:spPr>
        <a:xfrm>
          <a:off x="16370300" y="131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151724</xdr:rowOff>
    </xdr:from>
    <xdr:to>
      <xdr:col>22</xdr:col>
      <xdr:colOff>415925</xdr:colOff>
      <xdr:row>78</xdr:row>
      <xdr:rowOff>81874</xdr:rowOff>
    </xdr:to>
    <xdr:sp macro="" textlink="">
      <xdr:nvSpPr>
        <xdr:cNvPr id="646" name="円/楕円 645"/>
        <xdr:cNvSpPr/>
      </xdr:nvSpPr>
      <xdr:spPr>
        <a:xfrm>
          <a:off x="15430500" y="133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98401</xdr:rowOff>
    </xdr:from>
    <xdr:ext cx="534377" cy="259045"/>
    <xdr:sp macro="" textlink="">
      <xdr:nvSpPr>
        <xdr:cNvPr id="647" name="テキスト ボックス 646"/>
        <xdr:cNvSpPr txBox="1"/>
      </xdr:nvSpPr>
      <xdr:spPr>
        <a:xfrm>
          <a:off x="15214111" y="1312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154493</xdr:rowOff>
    </xdr:from>
    <xdr:to>
      <xdr:col>21</xdr:col>
      <xdr:colOff>212725</xdr:colOff>
      <xdr:row>78</xdr:row>
      <xdr:rowOff>84643</xdr:rowOff>
    </xdr:to>
    <xdr:sp macro="" textlink="">
      <xdr:nvSpPr>
        <xdr:cNvPr id="648" name="円/楕円 647"/>
        <xdr:cNvSpPr/>
      </xdr:nvSpPr>
      <xdr:spPr>
        <a:xfrm>
          <a:off x="14541500" y="133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101170</xdr:rowOff>
    </xdr:from>
    <xdr:ext cx="534377" cy="259045"/>
    <xdr:sp macro="" textlink="">
      <xdr:nvSpPr>
        <xdr:cNvPr id="649" name="テキスト ボックス 648"/>
        <xdr:cNvSpPr txBox="1"/>
      </xdr:nvSpPr>
      <xdr:spPr>
        <a:xfrm>
          <a:off x="14325111" y="1313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69867</xdr:rowOff>
    </xdr:from>
    <xdr:to>
      <xdr:col>20</xdr:col>
      <xdr:colOff>9525</xdr:colOff>
      <xdr:row>79</xdr:row>
      <xdr:rowOff>17</xdr:rowOff>
    </xdr:to>
    <xdr:sp macro="" textlink="">
      <xdr:nvSpPr>
        <xdr:cNvPr id="650" name="円/楕円 649"/>
        <xdr:cNvSpPr/>
      </xdr:nvSpPr>
      <xdr:spPr>
        <a:xfrm>
          <a:off x="13652500" y="134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16544</xdr:rowOff>
    </xdr:from>
    <xdr:ext cx="469744" cy="259045"/>
    <xdr:sp macro="" textlink="">
      <xdr:nvSpPr>
        <xdr:cNvPr id="651" name="テキスト ボックス 650"/>
        <xdr:cNvSpPr txBox="1"/>
      </xdr:nvSpPr>
      <xdr:spPr>
        <a:xfrm>
          <a:off x="13468427" y="1321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45127</xdr:rowOff>
    </xdr:from>
    <xdr:to>
      <xdr:col>18</xdr:col>
      <xdr:colOff>492125</xdr:colOff>
      <xdr:row>78</xdr:row>
      <xdr:rowOff>146727</xdr:rowOff>
    </xdr:to>
    <xdr:sp macro="" textlink="">
      <xdr:nvSpPr>
        <xdr:cNvPr id="652" name="円/楕円 651"/>
        <xdr:cNvSpPr/>
      </xdr:nvSpPr>
      <xdr:spPr>
        <a:xfrm>
          <a:off x="12763500" y="1341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163254</xdr:rowOff>
    </xdr:from>
    <xdr:ext cx="534377" cy="259045"/>
    <xdr:sp macro="" textlink="">
      <xdr:nvSpPr>
        <xdr:cNvPr id="653" name="テキスト ボックス 652"/>
        <xdr:cNvSpPr txBox="1"/>
      </xdr:nvSpPr>
      <xdr:spPr>
        <a:xfrm>
          <a:off x="12547111" y="1319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106102</xdr:rowOff>
    </xdr:from>
    <xdr:to>
      <xdr:col>23</xdr:col>
      <xdr:colOff>517525</xdr:colOff>
      <xdr:row>91</xdr:row>
      <xdr:rowOff>135488</xdr:rowOff>
    </xdr:to>
    <xdr:cxnSp macro="">
      <xdr:nvCxnSpPr>
        <xdr:cNvPr id="678" name="直線コネクタ 677"/>
        <xdr:cNvCxnSpPr/>
      </xdr:nvCxnSpPr>
      <xdr:spPr>
        <a:xfrm>
          <a:off x="15481300" y="15708052"/>
          <a:ext cx="838200" cy="2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106102</xdr:rowOff>
    </xdr:from>
    <xdr:to>
      <xdr:col>22</xdr:col>
      <xdr:colOff>365125</xdr:colOff>
      <xdr:row>91</xdr:row>
      <xdr:rowOff>160120</xdr:rowOff>
    </xdr:to>
    <xdr:cxnSp macro="">
      <xdr:nvCxnSpPr>
        <xdr:cNvPr id="681" name="直線コネクタ 680"/>
        <xdr:cNvCxnSpPr/>
      </xdr:nvCxnSpPr>
      <xdr:spPr>
        <a:xfrm flipV="1">
          <a:off x="14592300" y="15708052"/>
          <a:ext cx="889000" cy="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151950</xdr:rowOff>
    </xdr:from>
    <xdr:ext cx="599010" cy="259045"/>
    <xdr:sp macro="" textlink="">
      <xdr:nvSpPr>
        <xdr:cNvPr id="683" name="テキスト ボックス 682"/>
        <xdr:cNvSpPr txBox="1"/>
      </xdr:nvSpPr>
      <xdr:spPr>
        <a:xfrm>
          <a:off x="15181794" y="1626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160120</xdr:rowOff>
    </xdr:from>
    <xdr:to>
      <xdr:col>21</xdr:col>
      <xdr:colOff>161925</xdr:colOff>
      <xdr:row>91</xdr:row>
      <xdr:rowOff>166343</xdr:rowOff>
    </xdr:to>
    <xdr:cxnSp macro="">
      <xdr:nvCxnSpPr>
        <xdr:cNvPr id="684" name="直線コネクタ 683"/>
        <xdr:cNvCxnSpPr/>
      </xdr:nvCxnSpPr>
      <xdr:spPr>
        <a:xfrm flipV="1">
          <a:off x="13703300" y="15762070"/>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123362</xdr:rowOff>
    </xdr:from>
    <xdr:ext cx="599010" cy="259045"/>
    <xdr:sp macro="" textlink="">
      <xdr:nvSpPr>
        <xdr:cNvPr id="686" name="テキスト ボックス 685"/>
        <xdr:cNvSpPr txBox="1"/>
      </xdr:nvSpPr>
      <xdr:spPr>
        <a:xfrm>
          <a:off x="14292794" y="1623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67433</xdr:rowOff>
    </xdr:from>
    <xdr:to>
      <xdr:col>19</xdr:col>
      <xdr:colOff>644525</xdr:colOff>
      <xdr:row>91</xdr:row>
      <xdr:rowOff>166343</xdr:rowOff>
    </xdr:to>
    <xdr:cxnSp macro="">
      <xdr:nvCxnSpPr>
        <xdr:cNvPr id="687" name="直線コネクタ 686"/>
        <xdr:cNvCxnSpPr/>
      </xdr:nvCxnSpPr>
      <xdr:spPr>
        <a:xfrm>
          <a:off x="12814300" y="15669383"/>
          <a:ext cx="889000" cy="9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129300</xdr:rowOff>
    </xdr:from>
    <xdr:ext cx="599010" cy="259045"/>
    <xdr:sp macro="" textlink="">
      <xdr:nvSpPr>
        <xdr:cNvPr id="689" name="テキスト ボックス 688"/>
        <xdr:cNvSpPr txBox="1"/>
      </xdr:nvSpPr>
      <xdr:spPr>
        <a:xfrm>
          <a:off x="13403794" y="1624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116939</xdr:rowOff>
    </xdr:from>
    <xdr:ext cx="599010" cy="259045"/>
    <xdr:sp macro="" textlink="">
      <xdr:nvSpPr>
        <xdr:cNvPr id="691" name="テキスト ボックス 690"/>
        <xdr:cNvSpPr txBox="1"/>
      </xdr:nvSpPr>
      <xdr:spPr>
        <a:xfrm>
          <a:off x="12514794" y="1623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84688</xdr:rowOff>
    </xdr:from>
    <xdr:to>
      <xdr:col>23</xdr:col>
      <xdr:colOff>568325</xdr:colOff>
      <xdr:row>92</xdr:row>
      <xdr:rowOff>14838</xdr:rowOff>
    </xdr:to>
    <xdr:sp macro="" textlink="">
      <xdr:nvSpPr>
        <xdr:cNvPr id="697" name="円/楕円 696"/>
        <xdr:cNvSpPr/>
      </xdr:nvSpPr>
      <xdr:spPr>
        <a:xfrm>
          <a:off x="16268700" y="156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107565</xdr:rowOff>
    </xdr:from>
    <xdr:ext cx="599010" cy="259045"/>
    <xdr:sp macro="" textlink="">
      <xdr:nvSpPr>
        <xdr:cNvPr id="698" name="公債費該当値テキスト"/>
        <xdr:cNvSpPr txBox="1"/>
      </xdr:nvSpPr>
      <xdr:spPr>
        <a:xfrm>
          <a:off x="16370300" y="1553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190,737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55302</xdr:rowOff>
    </xdr:from>
    <xdr:to>
      <xdr:col>22</xdr:col>
      <xdr:colOff>415925</xdr:colOff>
      <xdr:row>91</xdr:row>
      <xdr:rowOff>156902</xdr:rowOff>
    </xdr:to>
    <xdr:sp macro="" textlink="">
      <xdr:nvSpPr>
        <xdr:cNvPr id="699" name="円/楕円 698"/>
        <xdr:cNvSpPr/>
      </xdr:nvSpPr>
      <xdr:spPr>
        <a:xfrm>
          <a:off x="15430500" y="156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1979</xdr:rowOff>
    </xdr:from>
    <xdr:ext cx="599010" cy="259045"/>
    <xdr:sp macro="" textlink="">
      <xdr:nvSpPr>
        <xdr:cNvPr id="700" name="テキスト ボックス 699"/>
        <xdr:cNvSpPr txBox="1"/>
      </xdr:nvSpPr>
      <xdr:spPr>
        <a:xfrm>
          <a:off x="15181794" y="154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195,879</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109320</xdr:rowOff>
    </xdr:from>
    <xdr:to>
      <xdr:col>21</xdr:col>
      <xdr:colOff>212725</xdr:colOff>
      <xdr:row>92</xdr:row>
      <xdr:rowOff>39470</xdr:rowOff>
    </xdr:to>
    <xdr:sp macro="" textlink="">
      <xdr:nvSpPr>
        <xdr:cNvPr id="701" name="円/楕円 700"/>
        <xdr:cNvSpPr/>
      </xdr:nvSpPr>
      <xdr:spPr>
        <a:xfrm>
          <a:off x="14541500" y="157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55997</xdr:rowOff>
    </xdr:from>
    <xdr:ext cx="599010" cy="259045"/>
    <xdr:sp macro="" textlink="">
      <xdr:nvSpPr>
        <xdr:cNvPr id="702" name="テキスト ボックス 701"/>
        <xdr:cNvSpPr txBox="1"/>
      </xdr:nvSpPr>
      <xdr:spPr>
        <a:xfrm>
          <a:off x="14292794" y="1548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186,427</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115543</xdr:rowOff>
    </xdr:from>
    <xdr:to>
      <xdr:col>20</xdr:col>
      <xdr:colOff>9525</xdr:colOff>
      <xdr:row>92</xdr:row>
      <xdr:rowOff>45693</xdr:rowOff>
    </xdr:to>
    <xdr:sp macro="" textlink="">
      <xdr:nvSpPr>
        <xdr:cNvPr id="703" name="円/楕円 702"/>
        <xdr:cNvSpPr/>
      </xdr:nvSpPr>
      <xdr:spPr>
        <a:xfrm>
          <a:off x="13652500" y="157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62220</xdr:rowOff>
    </xdr:from>
    <xdr:ext cx="599010" cy="259045"/>
    <xdr:sp macro="" textlink="">
      <xdr:nvSpPr>
        <xdr:cNvPr id="704" name="テキスト ボックス 703"/>
        <xdr:cNvSpPr txBox="1"/>
      </xdr:nvSpPr>
      <xdr:spPr>
        <a:xfrm>
          <a:off x="13403794" y="1549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185,338</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16633</xdr:rowOff>
    </xdr:from>
    <xdr:to>
      <xdr:col>18</xdr:col>
      <xdr:colOff>492125</xdr:colOff>
      <xdr:row>91</xdr:row>
      <xdr:rowOff>118233</xdr:rowOff>
    </xdr:to>
    <xdr:sp macro="" textlink="">
      <xdr:nvSpPr>
        <xdr:cNvPr id="705" name="円/楕円 704"/>
        <xdr:cNvSpPr/>
      </xdr:nvSpPr>
      <xdr:spPr>
        <a:xfrm>
          <a:off x="12763500" y="1561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134760</xdr:rowOff>
    </xdr:from>
    <xdr:ext cx="599010" cy="259045"/>
    <xdr:sp macro="" textlink="">
      <xdr:nvSpPr>
        <xdr:cNvPr id="706" name="テキスト ボックス 705"/>
        <xdr:cNvSpPr txBox="1"/>
      </xdr:nvSpPr>
      <xdr:spPr>
        <a:xfrm>
          <a:off x="12514794" y="1539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に比べて、近年、大型事業が重なり公債費が高い水準であるが、起債発行額を１０億円程度に抑制し、交付税措置のある有利な起債のみ活用しているため、起債残高においては減少し、財政健全化に向かっているものの、地方交付税や国、県からの支出金で構成される依存型の財政構造であるため、国、県の動向により大きく左右されることが課題である。今後においても大型事業が見込まれるが、新規、重要事業については将来の財政負担等を十分検討しつつ事業を厳選し、また町における人口減少に歯止めをかけ、定住人口の増加を推進し、住民一人当たりのコスト縮減に努め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業務全般に経費の節減合理化を図ることにより、財政健全化維持に努め、自主財源の乏しい本町において今後の財源確保のため、財政調整基金等へ計画的な積立により基金残高の増加を図る。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会計共に、人件費・公債費の削減を主に業務全般に経費の節減合理化を図ることにより、財政健全化維持に努め黒字決算となっている。しかし、財政基盤が弱く、類似団体平均を下回っているため、投資的経費を抑制するなど、徹底的な歳出の見直しを実施するとともに、税収の徴収率向上対策等による歳入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14862028</v>
      </c>
      <c r="BO4" s="411"/>
      <c r="BP4" s="411"/>
      <c r="BQ4" s="411"/>
      <c r="BR4" s="411"/>
      <c r="BS4" s="411"/>
      <c r="BT4" s="411"/>
      <c r="BU4" s="412"/>
      <c r="BV4" s="410">
        <v>13107478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16.3</v>
      </c>
      <c r="CU4" s="588"/>
      <c r="CV4" s="588"/>
      <c r="CW4" s="588"/>
      <c r="CX4" s="588"/>
      <c r="CY4" s="588"/>
      <c r="CZ4" s="588"/>
      <c r="DA4" s="589"/>
      <c r="DB4" s="587">
        <v>22.7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12489188</v>
      </c>
      <c r="BO5" s="416"/>
      <c r="BP5" s="416"/>
      <c r="BQ5" s="416"/>
      <c r="BR5" s="416"/>
      <c r="BS5" s="416"/>
      <c r="BT5" s="416"/>
      <c r="BU5" s="417"/>
      <c r="BV5" s="415">
        <v>11014893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89.2</v>
      </c>
      <c r="CU5" s="386"/>
      <c r="CV5" s="386"/>
      <c r="CW5" s="386"/>
      <c r="CX5" s="386"/>
      <c r="CY5" s="386"/>
      <c r="CZ5" s="386"/>
      <c r="DA5" s="387"/>
      <c r="DB5" s="385">
        <v>86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2372840</v>
      </c>
      <c r="BO6" s="416"/>
      <c r="BP6" s="416"/>
      <c r="BQ6" s="416"/>
      <c r="BR6" s="416"/>
      <c r="BS6" s="416"/>
      <c r="BT6" s="416"/>
      <c r="BU6" s="417"/>
      <c r="BV6" s="415">
        <v>2092585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92.7</v>
      </c>
      <c r="CU6" s="562"/>
      <c r="CV6" s="562"/>
      <c r="CW6" s="562"/>
      <c r="CX6" s="562"/>
      <c r="CY6" s="562"/>
      <c r="CZ6" s="562"/>
      <c r="DA6" s="563"/>
      <c r="DB6" s="561">
        <v>90.4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1316708</v>
      </c>
      <c r="BO7" s="416"/>
      <c r="BP7" s="416"/>
      <c r="BQ7" s="416"/>
      <c r="BR7" s="416"/>
      <c r="BS7" s="416"/>
      <c r="BT7" s="416"/>
      <c r="BU7" s="417"/>
      <c r="BV7" s="415">
        <v>497852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6487844</v>
      </c>
      <c r="CU7" s="416"/>
      <c r="CV7" s="416"/>
      <c r="CW7" s="416"/>
      <c r="CX7" s="416"/>
      <c r="CY7" s="416"/>
      <c r="CZ7" s="416"/>
      <c r="DA7" s="417"/>
      <c r="DB7" s="415">
        <v>7022591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1056132</v>
      </c>
      <c r="BO8" s="416"/>
      <c r="BP8" s="416"/>
      <c r="BQ8" s="416"/>
      <c r="BR8" s="416"/>
      <c r="BS8" s="416"/>
      <c r="BT8" s="416"/>
      <c r="BU8" s="417"/>
      <c r="BV8" s="415">
        <v>1594733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0.19</v>
      </c>
      <c r="CU8" s="525"/>
      <c r="CV8" s="525"/>
      <c r="CW8" s="525"/>
      <c r="CX8" s="525"/>
      <c r="CY8" s="525"/>
      <c r="CZ8" s="525"/>
      <c r="DA8" s="526"/>
      <c r="DB8" s="524">
        <v>0.21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8402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498593</v>
      </c>
      <c r="BO9" s="416"/>
      <c r="BP9" s="416"/>
      <c r="BQ9" s="416"/>
      <c r="BR9" s="416"/>
      <c r="BS9" s="416"/>
      <c r="BT9" s="416"/>
      <c r="BU9" s="417"/>
      <c r="BV9" s="415">
        <v>212149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15.4</v>
      </c>
      <c r="CU9" s="386"/>
      <c r="CV9" s="386"/>
      <c r="CW9" s="386"/>
      <c r="CX9" s="386"/>
      <c r="CY9" s="386"/>
      <c r="CZ9" s="386"/>
      <c r="DA9" s="387"/>
      <c r="DB9" s="385">
        <v>18.100000000000001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9318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1009965</v>
      </c>
      <c r="BO10" s="416"/>
      <c r="BP10" s="416"/>
      <c r="BQ10" s="416"/>
      <c r="BR10" s="416"/>
      <c r="BS10" s="416"/>
      <c r="BT10" s="416"/>
      <c r="BU10" s="417"/>
      <c r="BV10" s="415">
        <v>312599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8860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1500000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8844</v>
      </c>
      <c r="S13" s="517"/>
      <c r="T13" s="517"/>
      <c r="U13" s="517"/>
      <c r="V13" s="518"/>
      <c r="W13" s="504" t="s">
        <v>124</v>
      </c>
      <c r="X13" s="428"/>
      <c r="Y13" s="428"/>
      <c r="Z13" s="428"/>
      <c r="AA13" s="428"/>
      <c r="AB13" s="429"/>
      <c r="AC13" s="391">
        <v>717</v>
      </c>
      <c r="AD13" s="392"/>
      <c r="AE13" s="392"/>
      <c r="AF13" s="392"/>
      <c r="AG13" s="393"/>
      <c r="AH13" s="391">
        <v>888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8558</v>
      </c>
      <c r="BO13" s="416"/>
      <c r="BP13" s="416"/>
      <c r="BQ13" s="416"/>
      <c r="BR13" s="416"/>
      <c r="BS13" s="416"/>
      <c r="BT13" s="416"/>
      <c r="BU13" s="417"/>
      <c r="BV13" s="415">
        <v>524748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6.6</v>
      </c>
      <c r="CU13" s="386"/>
      <c r="CV13" s="386"/>
      <c r="CW13" s="386"/>
      <c r="CX13" s="386"/>
      <c r="CY13" s="386"/>
      <c r="CZ13" s="386"/>
      <c r="DA13" s="387"/>
      <c r="DB13" s="385">
        <v>6.6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9107</v>
      </c>
      <c r="S14" s="517"/>
      <c r="T14" s="517"/>
      <c r="U14" s="517"/>
      <c r="V14" s="518"/>
      <c r="W14" s="519"/>
      <c r="X14" s="431"/>
      <c r="Y14" s="431"/>
      <c r="Z14" s="431"/>
      <c r="AA14" s="431"/>
      <c r="AB14" s="432"/>
      <c r="AC14" s="509">
        <v>19</v>
      </c>
      <c r="AD14" s="510"/>
      <c r="AE14" s="510"/>
      <c r="AF14" s="510"/>
      <c r="AG14" s="511"/>
      <c r="AH14" s="509">
        <v>21.8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9093</v>
      </c>
      <c r="S15" s="517"/>
      <c r="T15" s="517"/>
      <c r="U15" s="517"/>
      <c r="V15" s="518"/>
      <c r="W15" s="504" t="s">
        <v>131</v>
      </c>
      <c r="X15" s="428"/>
      <c r="Y15" s="428"/>
      <c r="Z15" s="428"/>
      <c r="AA15" s="428"/>
      <c r="AB15" s="429"/>
      <c r="AC15" s="391">
        <v>1054</v>
      </c>
      <c r="AD15" s="392"/>
      <c r="AE15" s="392"/>
      <c r="AF15" s="392"/>
      <c r="AG15" s="393"/>
      <c r="AH15" s="391">
        <v>1139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894367</v>
      </c>
      <c r="BO15" s="411"/>
      <c r="BP15" s="411"/>
      <c r="BQ15" s="411"/>
      <c r="BR15" s="411"/>
      <c r="BS15" s="411"/>
      <c r="BT15" s="411"/>
      <c r="BU15" s="412"/>
      <c r="BV15" s="410">
        <v>1146084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28</v>
      </c>
      <c r="AD16" s="510"/>
      <c r="AE16" s="510"/>
      <c r="AF16" s="510"/>
      <c r="AG16" s="511"/>
      <c r="AH16" s="509">
        <v>27.9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5621144</v>
      </c>
      <c r="BO16" s="416"/>
      <c r="BP16" s="416"/>
      <c r="BQ16" s="416"/>
      <c r="BR16" s="416"/>
      <c r="BS16" s="416"/>
      <c r="BT16" s="416"/>
      <c r="BU16" s="417"/>
      <c r="BV16" s="415">
        <v>5491930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1999</v>
      </c>
      <c r="AD17" s="392"/>
      <c r="AE17" s="392"/>
      <c r="AF17" s="392"/>
      <c r="AG17" s="393"/>
      <c r="AH17" s="391">
        <v>2053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1115532</v>
      </c>
      <c r="BO17" s="416"/>
      <c r="BP17" s="416"/>
      <c r="BQ17" s="416"/>
      <c r="BR17" s="416"/>
      <c r="BS17" s="416"/>
      <c r="BT17" s="416"/>
      <c r="BU17" s="417"/>
      <c r="BV17" s="415">
        <v>1450661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694.98</v>
      </c>
      <c r="M18" s="480"/>
      <c r="N18" s="480"/>
      <c r="O18" s="480"/>
      <c r="P18" s="480"/>
      <c r="Q18" s="480"/>
      <c r="R18" s="481"/>
      <c r="S18" s="481"/>
      <c r="T18" s="481"/>
      <c r="U18" s="481"/>
      <c r="V18" s="482"/>
      <c r="W18" s="496"/>
      <c r="X18" s="497"/>
      <c r="Y18" s="497"/>
      <c r="Z18" s="497"/>
      <c r="AA18" s="497"/>
      <c r="AB18" s="505"/>
      <c r="AC18" s="379">
        <v>53</v>
      </c>
      <c r="AD18" s="380"/>
      <c r="AE18" s="380"/>
      <c r="AF18" s="380"/>
      <c r="AG18" s="483"/>
      <c r="AH18" s="379">
        <v>50.3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5861622</v>
      </c>
      <c r="BO18" s="416"/>
      <c r="BP18" s="416"/>
      <c r="BQ18" s="416"/>
      <c r="BR18" s="416"/>
      <c r="BS18" s="416"/>
      <c r="BT18" s="416"/>
      <c r="BU18" s="417"/>
      <c r="BV18" s="415">
        <v>5826994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10615752</v>
      </c>
      <c r="BO19" s="416"/>
      <c r="BP19" s="416"/>
      <c r="BQ19" s="416"/>
      <c r="BR19" s="416"/>
      <c r="BS19" s="416"/>
      <c r="BT19" s="416"/>
      <c r="BU19" s="417"/>
      <c r="BV19" s="415">
        <v>9556088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3481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14226405</v>
      </c>
      <c r="BO23" s="416"/>
      <c r="BP23" s="416"/>
      <c r="BQ23" s="416"/>
      <c r="BR23" s="416"/>
      <c r="BS23" s="416"/>
      <c r="BT23" s="416"/>
      <c r="BU23" s="417"/>
      <c r="BV23" s="415">
        <v>13997510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7230</v>
      </c>
      <c r="R24" s="392"/>
      <c r="S24" s="392"/>
      <c r="T24" s="392"/>
      <c r="U24" s="392"/>
      <c r="V24" s="393"/>
      <c r="W24" s="457"/>
      <c r="X24" s="448"/>
      <c r="Y24" s="449"/>
      <c r="Z24" s="388" t="s">
        <v>154</v>
      </c>
      <c r="AA24" s="389"/>
      <c r="AB24" s="389"/>
      <c r="AC24" s="389"/>
      <c r="AD24" s="389"/>
      <c r="AE24" s="389"/>
      <c r="AF24" s="389"/>
      <c r="AG24" s="390"/>
      <c r="AH24" s="391">
        <v>239</v>
      </c>
      <c r="AI24" s="392"/>
      <c r="AJ24" s="392"/>
      <c r="AK24" s="392"/>
      <c r="AL24" s="393"/>
      <c r="AM24" s="391">
        <v>713176</v>
      </c>
      <c r="AN24" s="392"/>
      <c r="AO24" s="392"/>
      <c r="AP24" s="392"/>
      <c r="AQ24" s="392"/>
      <c r="AR24" s="393"/>
      <c r="AS24" s="391">
        <v>2984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11597546</v>
      </c>
      <c r="BO24" s="416"/>
      <c r="BP24" s="416"/>
      <c r="BQ24" s="416"/>
      <c r="BR24" s="416"/>
      <c r="BS24" s="416"/>
      <c r="BT24" s="416"/>
      <c r="BU24" s="417"/>
      <c r="BV24" s="415">
        <v>11477188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5784</v>
      </c>
      <c r="R25" s="392"/>
      <c r="S25" s="392"/>
      <c r="T25" s="392"/>
      <c r="U25" s="392"/>
      <c r="V25" s="393"/>
      <c r="W25" s="457"/>
      <c r="X25" s="448"/>
      <c r="Y25" s="449"/>
      <c r="Z25" s="388" t="s">
        <v>157</v>
      </c>
      <c r="AA25" s="389"/>
      <c r="AB25" s="389"/>
      <c r="AC25" s="389"/>
      <c r="AD25" s="389"/>
      <c r="AE25" s="389"/>
      <c r="AF25" s="389"/>
      <c r="AG25" s="390"/>
      <c r="AH25" s="391">
        <v>30</v>
      </c>
      <c r="AI25" s="392"/>
      <c r="AJ25" s="392"/>
      <c r="AK25" s="392"/>
      <c r="AL25" s="393"/>
      <c r="AM25" s="391">
        <v>79380</v>
      </c>
      <c r="AN25" s="392"/>
      <c r="AO25" s="392"/>
      <c r="AP25" s="392"/>
      <c r="AQ25" s="392"/>
      <c r="AR25" s="393"/>
      <c r="AS25" s="391">
        <v>2646</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2648810</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5325</v>
      </c>
      <c r="R26" s="392"/>
      <c r="S26" s="392"/>
      <c r="T26" s="392"/>
      <c r="U26" s="392"/>
      <c r="V26" s="393"/>
      <c r="W26" s="457"/>
      <c r="X26" s="448"/>
      <c r="Y26" s="449"/>
      <c r="Z26" s="388" t="s">
        <v>160</v>
      </c>
      <c r="AA26" s="470"/>
      <c r="AB26" s="470"/>
      <c r="AC26" s="470"/>
      <c r="AD26" s="470"/>
      <c r="AE26" s="470"/>
      <c r="AF26" s="470"/>
      <c r="AG26" s="471"/>
      <c r="AH26" s="391">
        <v>30</v>
      </c>
      <c r="AI26" s="392"/>
      <c r="AJ26" s="392"/>
      <c r="AK26" s="392"/>
      <c r="AL26" s="393"/>
      <c r="AM26" s="391">
        <v>84540</v>
      </c>
      <c r="AN26" s="392"/>
      <c r="AO26" s="392"/>
      <c r="AP26" s="392"/>
      <c r="AQ26" s="392"/>
      <c r="AR26" s="393"/>
      <c r="AS26" s="391">
        <v>2818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2559</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216055</v>
      </c>
      <c r="BO27" s="419"/>
      <c r="BP27" s="419"/>
      <c r="BQ27" s="419"/>
      <c r="BR27" s="419"/>
      <c r="BS27" s="419"/>
      <c r="BT27" s="419"/>
      <c r="BU27" s="420"/>
      <c r="BV27" s="418">
        <v>215601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2181</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4244729</v>
      </c>
      <c r="BO28" s="411"/>
      <c r="BP28" s="411"/>
      <c r="BQ28" s="411"/>
      <c r="BR28" s="411"/>
      <c r="BS28" s="411"/>
      <c r="BT28" s="411"/>
      <c r="BU28" s="412"/>
      <c r="BV28" s="410">
        <v>4734764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14</v>
      </c>
      <c r="M29" s="392"/>
      <c r="N29" s="392"/>
      <c r="O29" s="392"/>
      <c r="P29" s="393"/>
      <c r="Q29" s="391">
        <v>1820</v>
      </c>
      <c r="R29" s="392"/>
      <c r="S29" s="392"/>
      <c r="T29" s="392"/>
      <c r="U29" s="392"/>
      <c r="V29" s="393"/>
      <c r="W29" s="458"/>
      <c r="X29" s="459"/>
      <c r="Y29" s="460"/>
      <c r="Z29" s="388" t="s">
        <v>170</v>
      </c>
      <c r="AA29" s="389"/>
      <c r="AB29" s="389"/>
      <c r="AC29" s="389"/>
      <c r="AD29" s="389"/>
      <c r="AE29" s="389"/>
      <c r="AF29" s="389"/>
      <c r="AG29" s="390"/>
      <c r="AH29" s="391">
        <v>239</v>
      </c>
      <c r="AI29" s="392"/>
      <c r="AJ29" s="392"/>
      <c r="AK29" s="392"/>
      <c r="AL29" s="393"/>
      <c r="AM29" s="391">
        <v>713176</v>
      </c>
      <c r="AN29" s="392"/>
      <c r="AO29" s="392"/>
      <c r="AP29" s="392"/>
      <c r="AQ29" s="392"/>
      <c r="AR29" s="393"/>
      <c r="AS29" s="391">
        <v>2984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2341047</v>
      </c>
      <c r="BO29" s="416"/>
      <c r="BP29" s="416"/>
      <c r="BQ29" s="416"/>
      <c r="BR29" s="416"/>
      <c r="BS29" s="416"/>
      <c r="BT29" s="416"/>
      <c r="BU29" s="417"/>
      <c r="BV29" s="415">
        <v>2336130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5339456</v>
      </c>
      <c r="BO30" s="419"/>
      <c r="BP30" s="419"/>
      <c r="BQ30" s="419"/>
      <c r="BR30" s="419"/>
      <c r="BS30" s="419"/>
      <c r="BT30" s="419"/>
      <c r="BU30" s="420"/>
      <c r="BV30" s="418">
        <v>5394388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那賀町国民健康保険事業特別会計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那賀町工業用水道事業会計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那賀町簡易水道事業特別会計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老人ホーム福寿荘組合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二十一わじき</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那賀町ケーブルテレビ事業特別会計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那賀町国民健康保険診療所事業特別会計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那賀町立上那賀病院事業会計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那賀町集落排水事業特別会計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徳島県市町村総合事務組合　一般会計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きとうむら</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那賀町介護保険事業特別会計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徳島県市町村総合事務組合　滞納整理機構特別会計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四季美谷温泉</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那賀町後期高齢者医療特別会計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徳島県市町村議会議員公務災害補償等組合</v>
      </c>
      <c r="BZ37" s="374"/>
      <c r="CA37" s="374"/>
      <c r="CB37" s="374"/>
      <c r="CC37" s="374"/>
      <c r="CD37" s="374"/>
      <c r="CE37" s="374"/>
      <c r="CF37" s="374"/>
      <c r="CG37" s="374"/>
      <c r="CH37" s="374"/>
      <c r="CI37" s="374"/>
      <c r="CJ37" s="374"/>
      <c r="CK37" s="374"/>
      <c r="CL37" s="374"/>
      <c r="CM37" s="374"/>
      <c r="CN37" s="167"/>
      <c r="CO37" s="375">
        <f t="shared" si="3"/>
        <v>20</v>
      </c>
      <c r="CP37" s="375"/>
      <c r="CQ37" s="374" t="str">
        <f>IF('各会計、関係団体の財政状況及び健全化判断比率'!BS10="","",'各会計、関係団体の財政状況及び健全化判断比率'!BS10)</f>
        <v>あじさい木工</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徳島県後期高齢者医療広域連合　一般会計</v>
      </c>
      <c r="BZ38" s="374"/>
      <c r="CA38" s="374"/>
      <c r="CB38" s="374"/>
      <c r="CC38" s="374"/>
      <c r="CD38" s="374"/>
      <c r="CE38" s="374"/>
      <c r="CF38" s="374"/>
      <c r="CG38" s="374"/>
      <c r="CH38" s="374"/>
      <c r="CI38" s="374"/>
      <c r="CJ38" s="374"/>
      <c r="CK38" s="374"/>
      <c r="CL38" s="374"/>
      <c r="CM38" s="374"/>
      <c r="CN38" s="167"/>
      <c r="CO38" s="375">
        <f t="shared" si="3"/>
        <v>21</v>
      </c>
      <c r="CP38" s="375"/>
      <c r="CQ38" s="374" t="str">
        <f>IF('各会計、関係団体の財政状況及び健全化判断比率'!BS11="","",'各会計、関係団体の財政状況及び健全化判断比率'!BS11)</f>
        <v>那賀ウッド</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徳島県後期高齢者医療広域連合　後期高齢者医療事業会計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527</v>
      </c>
      <c r="D34" s="1184"/>
      <c r="E34" s="1185"/>
      <c r="F34" s="32">
        <v>12.25</v>
      </c>
      <c r="G34" s="33">
        <v>15.64</v>
      </c>
      <c r="H34" s="33">
        <v>19.37</v>
      </c>
      <c r="I34" s="33">
        <v>22.33</v>
      </c>
      <c r="J34" s="34">
        <v>15.44</v>
      </c>
      <c r="K34" s="22"/>
      <c r="L34" s="22"/>
      <c r="M34" s="22"/>
      <c r="N34" s="22"/>
      <c r="O34" s="22"/>
      <c r="P34" s="22"/>
    </row>
    <row r="35" spans="1:16" ht="39" customHeight="1">
      <c r="A35" s="22"/>
      <c r="B35" s="35"/>
      <c r="C35" s="1178" t="s">
        <v>528</v>
      </c>
      <c r="D35" s="1179"/>
      <c r="E35" s="1180"/>
      <c r="F35" s="36">
        <v>7.54</v>
      </c>
      <c r="G35" s="37">
        <v>7.68</v>
      </c>
      <c r="H35" s="37">
        <v>8.19</v>
      </c>
      <c r="I35" s="37">
        <v>7.83</v>
      </c>
      <c r="J35" s="38">
        <v>8.18</v>
      </c>
      <c r="K35" s="22"/>
      <c r="L35" s="22"/>
      <c r="M35" s="22"/>
      <c r="N35" s="22"/>
      <c r="O35" s="22"/>
      <c r="P35" s="22"/>
    </row>
    <row r="36" spans="1:16" ht="39" customHeight="1">
      <c r="A36" s="22"/>
      <c r="B36" s="35"/>
      <c r="C36" s="1178" t="s">
        <v>529</v>
      </c>
      <c r="D36" s="1179"/>
      <c r="E36" s="1180"/>
      <c r="F36" s="36">
        <v>4.05</v>
      </c>
      <c r="G36" s="37">
        <v>4.32</v>
      </c>
      <c r="H36" s="37">
        <v>4.58</v>
      </c>
      <c r="I36" s="37">
        <v>5.0999999999999996</v>
      </c>
      <c r="J36" s="38">
        <v>5.81</v>
      </c>
      <c r="K36" s="22"/>
      <c r="L36" s="22"/>
      <c r="M36" s="22"/>
      <c r="N36" s="22"/>
      <c r="O36" s="22"/>
      <c r="P36" s="22"/>
    </row>
    <row r="37" spans="1:16" ht="39" customHeight="1">
      <c r="A37" s="22"/>
      <c r="B37" s="35"/>
      <c r="C37" s="1178" t="s">
        <v>530</v>
      </c>
      <c r="D37" s="1179"/>
      <c r="E37" s="1180"/>
      <c r="F37" s="36">
        <v>0.36</v>
      </c>
      <c r="G37" s="37">
        <v>0.56999999999999995</v>
      </c>
      <c r="H37" s="37">
        <v>0.28999999999999998</v>
      </c>
      <c r="I37" s="37">
        <v>0.37</v>
      </c>
      <c r="J37" s="38">
        <v>0.83</v>
      </c>
      <c r="K37" s="22"/>
      <c r="L37" s="22"/>
      <c r="M37" s="22"/>
      <c r="N37" s="22"/>
      <c r="O37" s="22"/>
      <c r="P37" s="22"/>
    </row>
    <row r="38" spans="1:16" ht="39" customHeight="1">
      <c r="A38" s="22"/>
      <c r="B38" s="35"/>
      <c r="C38" s="1178" t="s">
        <v>531</v>
      </c>
      <c r="D38" s="1179"/>
      <c r="E38" s="1180"/>
      <c r="F38" s="36">
        <v>0.86</v>
      </c>
      <c r="G38" s="37">
        <v>0.81</v>
      </c>
      <c r="H38" s="37">
        <v>0.83</v>
      </c>
      <c r="I38" s="37">
        <v>0.78</v>
      </c>
      <c r="J38" s="38">
        <v>0.52</v>
      </c>
      <c r="K38" s="22"/>
      <c r="L38" s="22"/>
      <c r="M38" s="22"/>
      <c r="N38" s="22"/>
      <c r="O38" s="22"/>
      <c r="P38" s="22"/>
    </row>
    <row r="39" spans="1:16" ht="39" customHeight="1">
      <c r="A39" s="22"/>
      <c r="B39" s="35"/>
      <c r="C39" s="1178" t="s">
        <v>532</v>
      </c>
      <c r="D39" s="1179"/>
      <c r="E39" s="1180"/>
      <c r="F39" s="36">
        <v>0.32</v>
      </c>
      <c r="G39" s="37">
        <v>0.26</v>
      </c>
      <c r="H39" s="37">
        <v>0.32</v>
      </c>
      <c r="I39" s="37">
        <v>0.2</v>
      </c>
      <c r="J39" s="38">
        <v>0.31</v>
      </c>
      <c r="K39" s="22"/>
      <c r="L39" s="22"/>
      <c r="M39" s="22"/>
      <c r="N39" s="22"/>
      <c r="O39" s="22"/>
      <c r="P39" s="22"/>
    </row>
    <row r="40" spans="1:16" ht="39" customHeight="1">
      <c r="A40" s="22"/>
      <c r="B40" s="35"/>
      <c r="C40" s="1178" t="s">
        <v>533</v>
      </c>
      <c r="D40" s="1179"/>
      <c r="E40" s="1180"/>
      <c r="F40" s="36">
        <v>0.45</v>
      </c>
      <c r="G40" s="37">
        <v>0.56000000000000005</v>
      </c>
      <c r="H40" s="37">
        <v>0.28000000000000003</v>
      </c>
      <c r="I40" s="37">
        <v>0.16</v>
      </c>
      <c r="J40" s="38">
        <v>0.18</v>
      </c>
      <c r="K40" s="22"/>
      <c r="L40" s="22"/>
      <c r="M40" s="22"/>
      <c r="N40" s="22"/>
      <c r="O40" s="22"/>
      <c r="P40" s="22"/>
    </row>
    <row r="41" spans="1:16" ht="39" customHeight="1">
      <c r="A41" s="22"/>
      <c r="B41" s="35"/>
      <c r="C41" s="1178" t="s">
        <v>534</v>
      </c>
      <c r="D41" s="1179"/>
      <c r="E41" s="1180"/>
      <c r="F41" s="36">
        <v>2.79</v>
      </c>
      <c r="G41" s="37">
        <v>3.17</v>
      </c>
      <c r="H41" s="37">
        <v>3.37</v>
      </c>
      <c r="I41" s="37">
        <v>3.18</v>
      </c>
      <c r="J41" s="38">
        <v>0.14000000000000001</v>
      </c>
      <c r="K41" s="22"/>
      <c r="L41" s="22"/>
      <c r="M41" s="22"/>
      <c r="N41" s="22"/>
      <c r="O41" s="22"/>
      <c r="P41" s="22"/>
    </row>
    <row r="42" spans="1:16" ht="39" customHeight="1">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536</v>
      </c>
      <c r="D43" s="1182"/>
      <c r="E43" s="1183"/>
      <c r="F43" s="41">
        <v>1.62</v>
      </c>
      <c r="G43" s="42">
        <v>0.86</v>
      </c>
      <c r="H43" s="42">
        <v>0.46</v>
      </c>
      <c r="I43" s="42">
        <v>1.67</v>
      </c>
      <c r="J43" s="43">
        <v>0.16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1971</v>
      </c>
      <c r="L45" s="60">
        <v>1783</v>
      </c>
      <c r="M45" s="60">
        <v>1750</v>
      </c>
      <c r="N45" s="60">
        <v>1784</v>
      </c>
      <c r="O45" s="61">
        <v>1690</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146</v>
      </c>
      <c r="L48" s="64">
        <v>145</v>
      </c>
      <c r="M48" s="64">
        <v>130</v>
      </c>
      <c r="N48" s="64">
        <v>152</v>
      </c>
      <c r="O48" s="65">
        <v>153</v>
      </c>
      <c r="P48" s="48"/>
      <c r="Q48" s="48"/>
      <c r="R48" s="48"/>
      <c r="S48" s="48"/>
      <c r="T48" s="48"/>
      <c r="U48" s="48"/>
    </row>
    <row r="49" spans="1:21" ht="30.75" customHeight="1">
      <c r="A49" s="48"/>
      <c r="B49" s="1196"/>
      <c r="C49" s="1197"/>
      <c r="D49" s="62"/>
      <c r="E49" s="1188" t="s">
        <v>16</v>
      </c>
      <c r="F49" s="1188"/>
      <c r="G49" s="1188"/>
      <c r="H49" s="1188"/>
      <c r="I49" s="1188"/>
      <c r="J49" s="1189"/>
      <c r="K49" s="63">
        <v>13</v>
      </c>
      <c r="L49" s="64">
        <v>5</v>
      </c>
      <c r="M49" s="64" t="s">
        <v>482</v>
      </c>
      <c r="N49" s="64" t="s">
        <v>482</v>
      </c>
      <c r="O49" s="65" t="s">
        <v>482</v>
      </c>
      <c r="P49" s="48"/>
      <c r="Q49" s="48"/>
      <c r="R49" s="48"/>
      <c r="S49" s="48"/>
      <c r="T49" s="48"/>
      <c r="U49" s="48"/>
    </row>
    <row r="50" spans="1:21" ht="30.75" customHeight="1">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1591</v>
      </c>
      <c r="L52" s="64">
        <v>1508</v>
      </c>
      <c r="M52" s="64">
        <v>1530</v>
      </c>
      <c r="N52" s="64">
        <v>1567</v>
      </c>
      <c r="O52" s="65">
        <v>1495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539</v>
      </c>
      <c r="L53" s="69">
        <v>425</v>
      </c>
      <c r="M53" s="69">
        <v>350</v>
      </c>
      <c r="N53" s="69">
        <v>369</v>
      </c>
      <c r="O53" s="70">
        <v>348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E44" sqref="E44:H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14656</v>
      </c>
      <c r="J41" s="83">
        <v>14399</v>
      </c>
      <c r="K41" s="83">
        <v>14301</v>
      </c>
      <c r="L41" s="83">
        <v>13998</v>
      </c>
      <c r="M41" s="84">
        <v>14226</v>
      </c>
    </row>
    <row r="42" spans="2:13" ht="27.75" customHeight="1">
      <c r="B42" s="1204"/>
      <c r="C42" s="1205"/>
      <c r="D42" s="85"/>
      <c r="E42" s="1208" t="s">
        <v>26</v>
      </c>
      <c r="F42" s="1208"/>
      <c r="G42" s="1208"/>
      <c r="H42" s="1209"/>
      <c r="I42" s="86" t="s">
        <v>482</v>
      </c>
      <c r="J42" s="87" t="s">
        <v>482</v>
      </c>
      <c r="K42" s="87" t="s">
        <v>482</v>
      </c>
      <c r="L42" s="87" t="s">
        <v>482</v>
      </c>
      <c r="M42" s="88" t="s">
        <v>482</v>
      </c>
    </row>
    <row r="43" spans="2:13" ht="27.75" customHeight="1">
      <c r="B43" s="1204"/>
      <c r="C43" s="1205"/>
      <c r="D43" s="85"/>
      <c r="E43" s="1208" t="s">
        <v>27</v>
      </c>
      <c r="F43" s="1208"/>
      <c r="G43" s="1208"/>
      <c r="H43" s="1209"/>
      <c r="I43" s="86">
        <v>1435</v>
      </c>
      <c r="J43" s="87">
        <v>1337</v>
      </c>
      <c r="K43" s="87">
        <v>1240</v>
      </c>
      <c r="L43" s="87">
        <v>1324</v>
      </c>
      <c r="M43" s="88">
        <v>1352</v>
      </c>
    </row>
    <row r="44" spans="2:13" ht="27.75" customHeight="1">
      <c r="B44" s="1204"/>
      <c r="C44" s="1205"/>
      <c r="D44" s="85"/>
      <c r="E44" s="1208" t="s">
        <v>28</v>
      </c>
      <c r="F44" s="1208"/>
      <c r="G44" s="1208"/>
      <c r="H44" s="1209"/>
      <c r="I44" s="86">
        <v>22</v>
      </c>
      <c r="J44" s="87">
        <v>15</v>
      </c>
      <c r="K44" s="87" t="s">
        <v>482</v>
      </c>
      <c r="L44" s="87" t="s">
        <v>482</v>
      </c>
      <c r="M44" s="88" t="s">
        <v>482</v>
      </c>
    </row>
    <row r="45" spans="2:13" ht="27.75" customHeight="1">
      <c r="B45" s="1204"/>
      <c r="C45" s="1205"/>
      <c r="D45" s="85"/>
      <c r="E45" s="1208" t="s">
        <v>29</v>
      </c>
      <c r="F45" s="1208"/>
      <c r="G45" s="1208"/>
      <c r="H45" s="1209"/>
      <c r="I45" s="86">
        <v>1434</v>
      </c>
      <c r="J45" s="87">
        <v>1857</v>
      </c>
      <c r="K45" s="87">
        <v>1298</v>
      </c>
      <c r="L45" s="87">
        <v>1425</v>
      </c>
      <c r="M45" s="88">
        <v>1176</v>
      </c>
    </row>
    <row r="46" spans="2:13" ht="27.75" customHeight="1">
      <c r="B46" s="1204"/>
      <c r="C46" s="1205"/>
      <c r="D46" s="89"/>
      <c r="E46" s="1208" t="s">
        <v>30</v>
      </c>
      <c r="F46" s="1208"/>
      <c r="G46" s="1208"/>
      <c r="H46" s="1209"/>
      <c r="I46" s="86" t="s">
        <v>482</v>
      </c>
      <c r="J46" s="87" t="s">
        <v>482</v>
      </c>
      <c r="K46" s="87" t="s">
        <v>482</v>
      </c>
      <c r="L46" s="87" t="s">
        <v>482</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9862</v>
      </c>
      <c r="J50" s="87">
        <v>11850</v>
      </c>
      <c r="K50" s="87">
        <v>12384</v>
      </c>
      <c r="L50" s="87">
        <v>12711</v>
      </c>
      <c r="M50" s="88">
        <v>12156</v>
      </c>
    </row>
    <row r="51" spans="2:13" ht="27.75" customHeight="1">
      <c r="B51" s="1204"/>
      <c r="C51" s="1205"/>
      <c r="D51" s="85"/>
      <c r="E51" s="1208" t="s">
        <v>36</v>
      </c>
      <c r="F51" s="1208"/>
      <c r="G51" s="1208"/>
      <c r="H51" s="1209"/>
      <c r="I51" s="86">
        <v>372</v>
      </c>
      <c r="J51" s="87">
        <v>273</v>
      </c>
      <c r="K51" s="87">
        <v>317</v>
      </c>
      <c r="L51" s="87">
        <v>267</v>
      </c>
      <c r="M51" s="88">
        <v>244</v>
      </c>
    </row>
    <row r="52" spans="2:13" ht="27.75" customHeight="1">
      <c r="B52" s="1206"/>
      <c r="C52" s="1207"/>
      <c r="D52" s="85"/>
      <c r="E52" s="1208" t="s">
        <v>37</v>
      </c>
      <c r="F52" s="1208"/>
      <c r="G52" s="1208"/>
      <c r="H52" s="1209"/>
      <c r="I52" s="86">
        <v>12664</v>
      </c>
      <c r="J52" s="87">
        <v>12624</v>
      </c>
      <c r="K52" s="87">
        <v>12535</v>
      </c>
      <c r="L52" s="87">
        <v>11768</v>
      </c>
      <c r="M52" s="88">
        <v>11681</v>
      </c>
    </row>
    <row r="53" spans="2:13" ht="27.75" customHeight="1" thickBot="1">
      <c r="B53" s="1210" t="s">
        <v>21</v>
      </c>
      <c r="C53" s="1211"/>
      <c r="D53" s="92"/>
      <c r="E53" s="1212" t="s">
        <v>38</v>
      </c>
      <c r="F53" s="1212"/>
      <c r="G53" s="1212"/>
      <c r="H53" s="1213"/>
      <c r="I53" s="93">
        <v>-5351</v>
      </c>
      <c r="J53" s="94">
        <v>-7140</v>
      </c>
      <c r="K53" s="94">
        <v>-8397</v>
      </c>
      <c r="L53" s="94">
        <v>-7999</v>
      </c>
      <c r="M53" s="95">
        <v>-7327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C40" zoomScaleNormal="100" zoomScaleSheetLayoutView="55" workbookViewId="0">
      <selection activeCell="F63" sqref="F6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35" t="s">
        <v>568</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44"/>
      <c r="H50" s="1245"/>
      <c r="I50" s="1245"/>
      <c r="J50" s="1246"/>
      <c r="K50" s="356" t="s">
        <v>522</v>
      </c>
      <c r="L50" s="356" t="s">
        <v>523</v>
      </c>
      <c r="M50" s="356" t="s">
        <v>524</v>
      </c>
      <c r="N50" s="356" t="s">
        <v>525</v>
      </c>
      <c r="O50" s="356" t="s">
        <v>526</v>
      </c>
    </row>
    <row r="51" spans="1:17">
      <c r="B51" s="250"/>
      <c r="C51" s="246"/>
      <c r="D51" s="246"/>
      <c r="E51" s="246"/>
      <c r="F51" s="246"/>
      <c r="G51" s="1247" t="s">
        <v>560</v>
      </c>
      <c r="H51" s="1248"/>
      <c r="I51" s="1253" t="s">
        <v>561</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562</v>
      </c>
      <c r="J53" s="1233"/>
      <c r="K53" s="1256"/>
      <c r="L53" s="1256"/>
      <c r="M53" s="1256"/>
      <c r="N53" s="1225">
        <v>57.6</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563</v>
      </c>
      <c r="H55" s="1228"/>
      <c r="I55" s="1233" t="s">
        <v>561</v>
      </c>
      <c r="J55" s="1233"/>
      <c r="K55" s="1255"/>
      <c r="L55" s="1255"/>
      <c r="M55" s="1255"/>
      <c r="N55" s="1221">
        <v>0</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564</v>
      </c>
      <c r="J57" s="1223"/>
      <c r="K57" s="1256"/>
      <c r="L57" s="1256"/>
      <c r="M57" s="1256"/>
      <c r="N57" s="1225">
        <v>55.3</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35" t="s">
        <v>569</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44"/>
      <c r="H72" s="1245"/>
      <c r="I72" s="1245"/>
      <c r="J72" s="1246"/>
      <c r="K72" s="356" t="s">
        <v>522</v>
      </c>
      <c r="L72" s="356" t="s">
        <v>523</v>
      </c>
      <c r="M72" s="356" t="s">
        <v>524</v>
      </c>
      <c r="N72" s="356" t="s">
        <v>525</v>
      </c>
      <c r="O72" s="356" t="s">
        <v>526</v>
      </c>
    </row>
    <row r="73" spans="2:30">
      <c r="B73" s="250"/>
      <c r="C73" s="246"/>
      <c r="D73" s="246"/>
      <c r="E73" s="246"/>
      <c r="F73" s="246"/>
      <c r="G73" s="1247" t="s">
        <v>560</v>
      </c>
      <c r="H73" s="1248"/>
      <c r="I73" s="1253" t="s">
        <v>561</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567</v>
      </c>
      <c r="J75" s="1233"/>
      <c r="K75" s="1225">
        <v>11.3</v>
      </c>
      <c r="L75" s="1225">
        <v>9.3000000000000007</v>
      </c>
      <c r="M75" s="1225">
        <v>7.4</v>
      </c>
      <c r="N75" s="1225">
        <v>6.6</v>
      </c>
      <c r="O75" s="1225">
        <v>6.6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563</v>
      </c>
      <c r="H77" s="1228"/>
      <c r="I77" s="1233" t="s">
        <v>561</v>
      </c>
      <c r="J77" s="1233"/>
      <c r="K77" s="1234">
        <v>5.7</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567</v>
      </c>
      <c r="J79" s="1223"/>
      <c r="K79" s="1224">
        <v>10.8</v>
      </c>
      <c r="L79" s="1224">
        <v>9.8000000000000007</v>
      </c>
      <c r="M79" s="1224">
        <v>9.1</v>
      </c>
      <c r="N79" s="1224">
        <v>8.6</v>
      </c>
      <c r="O79" s="1224">
        <v>7.3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238001</v>
      </c>
      <c r="E3" s="118"/>
      <c r="F3" s="119">
        <v>146641</v>
      </c>
      <c r="G3" s="120"/>
      <c r="H3" s="121"/>
    </row>
    <row r="4" spans="1:8">
      <c r="A4" s="122"/>
      <c r="B4" s="123"/>
      <c r="C4" s="124"/>
      <c r="D4" s="125">
        <v>100407</v>
      </c>
      <c r="E4" s="126"/>
      <c r="F4" s="127">
        <v>68142</v>
      </c>
      <c r="G4" s="128"/>
      <c r="H4" s="129"/>
    </row>
    <row r="5" spans="1:8">
      <c r="A5" s="110" t="s">
        <v>516</v>
      </c>
      <c r="B5" s="115"/>
      <c r="C5" s="116"/>
      <c r="D5" s="117">
        <v>409389</v>
      </c>
      <c r="E5" s="118"/>
      <c r="F5" s="119">
        <v>174587</v>
      </c>
      <c r="G5" s="120"/>
      <c r="H5" s="121"/>
    </row>
    <row r="6" spans="1:8">
      <c r="A6" s="122"/>
      <c r="B6" s="123"/>
      <c r="C6" s="124"/>
      <c r="D6" s="125">
        <v>152797</v>
      </c>
      <c r="E6" s="126"/>
      <c r="F6" s="127">
        <v>79695</v>
      </c>
      <c r="G6" s="128"/>
      <c r="H6" s="129"/>
    </row>
    <row r="7" spans="1:8">
      <c r="A7" s="110" t="s">
        <v>517</v>
      </c>
      <c r="B7" s="115"/>
      <c r="C7" s="116"/>
      <c r="D7" s="117">
        <v>384075</v>
      </c>
      <c r="E7" s="118"/>
      <c r="F7" s="119">
        <v>175675</v>
      </c>
      <c r="G7" s="120"/>
      <c r="H7" s="121"/>
    </row>
    <row r="8" spans="1:8">
      <c r="A8" s="122"/>
      <c r="B8" s="123"/>
      <c r="C8" s="124"/>
      <c r="D8" s="125">
        <v>196253</v>
      </c>
      <c r="E8" s="126"/>
      <c r="F8" s="127">
        <v>87698</v>
      </c>
      <c r="G8" s="128"/>
      <c r="H8" s="129"/>
    </row>
    <row r="9" spans="1:8">
      <c r="A9" s="110" t="s">
        <v>518</v>
      </c>
      <c r="B9" s="115"/>
      <c r="C9" s="116"/>
      <c r="D9" s="117">
        <v>310174</v>
      </c>
      <c r="E9" s="118"/>
      <c r="F9" s="119">
        <v>162193</v>
      </c>
      <c r="G9" s="120"/>
      <c r="H9" s="121"/>
    </row>
    <row r="10" spans="1:8">
      <c r="A10" s="122"/>
      <c r="B10" s="123"/>
      <c r="C10" s="124"/>
      <c r="D10" s="125">
        <v>181094</v>
      </c>
      <c r="E10" s="126"/>
      <c r="F10" s="127">
        <v>79985</v>
      </c>
      <c r="G10" s="128"/>
      <c r="H10" s="129"/>
    </row>
    <row r="11" spans="1:8">
      <c r="A11" s="110" t="s">
        <v>519</v>
      </c>
      <c r="B11" s="115"/>
      <c r="C11" s="116"/>
      <c r="D11" s="117">
        <v>394296</v>
      </c>
      <c r="E11" s="118"/>
      <c r="F11" s="119">
        <v>138651</v>
      </c>
      <c r="G11" s="120"/>
      <c r="H11" s="121"/>
    </row>
    <row r="12" spans="1:8">
      <c r="A12" s="122"/>
      <c r="B12" s="123"/>
      <c r="C12" s="130"/>
      <c r="D12" s="125">
        <v>236986</v>
      </c>
      <c r="E12" s="126"/>
      <c r="F12" s="127">
        <v>71211</v>
      </c>
      <c r="G12" s="128"/>
      <c r="H12" s="129"/>
    </row>
    <row r="13" spans="1:8">
      <c r="A13" s="110"/>
      <c r="B13" s="115"/>
      <c r="C13" s="131"/>
      <c r="D13" s="132">
        <v>347187</v>
      </c>
      <c r="E13" s="133"/>
      <c r="F13" s="134">
        <v>159549</v>
      </c>
      <c r="G13" s="135"/>
      <c r="H13" s="121"/>
    </row>
    <row r="14" spans="1:8">
      <c r="A14" s="122"/>
      <c r="B14" s="123"/>
      <c r="C14" s="124"/>
      <c r="D14" s="125">
        <v>173507</v>
      </c>
      <c r="E14" s="126"/>
      <c r="F14" s="127">
        <v>77346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12.62</v>
      </c>
      <c r="C19" s="136">
        <f>ROUND(VALUE(SUBSTITUTE(実質収支比率等に係る経年分析!G$48,"▲","-")),2)</f>
        <v>16.21</v>
      </c>
      <c r="D19" s="136">
        <f>ROUND(VALUE(SUBSTITUTE(実質収支比率等に係る経年分析!H$48,"▲","-")),2)</f>
        <v>19.670000000000002</v>
      </c>
      <c r="E19" s="136">
        <f>ROUND(VALUE(SUBSTITUTE(実質収支比率等に係る経年分析!I$48,"▲","-")),2)</f>
        <v>22.71</v>
      </c>
      <c r="F19" s="136">
        <f>ROUND(VALUE(SUBSTITUTE(実質収支比率等に係る経年分析!J$48,"▲","-")),2)</f>
        <v>16.28</v>
      </c>
    </row>
    <row r="20" spans="1:11">
      <c r="A20" s="136" t="s">
        <v>43</v>
      </c>
      <c r="B20" s="136">
        <f>ROUND(VALUE(SUBSTITUTE(実質収支比率等に係る経年分析!F$47,"▲","-")),2)</f>
        <v>50.16</v>
      </c>
      <c r="C20" s="136">
        <f>ROUND(VALUE(SUBSTITUTE(実質収支比率等に係る経年分析!G$47,"▲","-")),2)</f>
        <v>59.19</v>
      </c>
      <c r="D20" s="136">
        <f>ROUND(VALUE(SUBSTITUTE(実質収支比率等に係る経年分析!H$47,"▲","-")),2)</f>
        <v>62.91</v>
      </c>
      <c r="E20" s="136">
        <f>ROUND(VALUE(SUBSTITUTE(実質収支比率等に係る経年分析!I$47,"▲","-")),2)</f>
        <v>67.42</v>
      </c>
      <c r="F20" s="136">
        <f>ROUND(VALUE(SUBSTITUTE(実質収支比率等に係る経年分析!J$47,"▲","-")),2)</f>
        <v>65.430000000000007</v>
      </c>
    </row>
    <row r="21" spans="1:11">
      <c r="A21" s="136" t="s">
        <v>44</v>
      </c>
      <c r="B21" s="136">
        <f>IF(ISNUMBER(VALUE(SUBSTITUTE(実質収支比率等に係る経年分析!F$49,"▲","-"))),ROUND(VALUE(SUBSTITUTE(実質収支比率等に係る経年分析!F$49,"▲","-")),2),NA())</f>
        <v>6.87</v>
      </c>
      <c r="C21" s="136">
        <f>IF(ISNUMBER(VALUE(SUBSTITUTE(実質収支比率等に係る経年分析!G$49,"▲","-"))),ROUND(VALUE(SUBSTITUTE(実質収支比率等に係る経年分析!G$49,"▲","-")),2),NA())</f>
        <v>11.54</v>
      </c>
      <c r="D21" s="136">
        <f>IF(ISNUMBER(VALUE(SUBSTITUTE(実質収支比率等に係る経年分析!H$49,"▲","-"))),ROUND(VALUE(SUBSTITUTE(実質収支比率等に係る経年分析!H$49,"▲","-")),2),NA())</f>
        <v>2.66</v>
      </c>
      <c r="E21" s="136">
        <f>IF(ISNUMBER(VALUE(SUBSTITUTE(実質収支比率等に係る経年分析!I$49,"▲","-"))),ROUND(VALUE(SUBSTITUTE(実質収支比率等に係る経年分析!I$49,"▲","-")),2),NA())</f>
        <v>7.47</v>
      </c>
      <c r="F21" s="136">
        <f>IF(ISNUMBER(VALUE(SUBSTITUTE(実質収支比率等に係る経年分析!J$49,"▲","-"))),ROUND(VALUE(SUBSTITUTE(実質収支比率等に係る経年分析!J$49,"▲","-")),2),NA())</f>
        <v>0.13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1.62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0.86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1.67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那賀町簡易水道事業特別会計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2.79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3.17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3.37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3.18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0.14000000000000001</v>
      </c>
    </row>
    <row r="30" spans="1:11">
      <c r="A30" s="137" t="str">
        <f>IF(連結実質赤字比率に係る赤字・黒字の構成分析!C$40="",NA(),連結実質赤字比率に係る赤字・黒字の構成分析!C$40)</f>
        <v>那賀町介護保険事業特別会計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0.56000000000000005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0.28000000000000003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0.18</v>
      </c>
    </row>
    <row r="31" spans="1:11">
      <c r="A31" s="137" t="str">
        <f>IF(連結実質赤字比率に係る赤字・黒字の構成分析!C$39="",NA(),連結実質赤字比率に係る赤字・黒字の構成分析!C$39)</f>
        <v>那賀町工業用水道事業会計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0.31</v>
      </c>
    </row>
    <row r="32" spans="1:11">
      <c r="A32" s="137" t="str">
        <f>IF(連結実質赤字比率に係る赤字・黒字の構成分析!C$38="",NA(),連結実質赤字比率に係る赤字・黒字の構成分析!C$38)</f>
        <v>那賀町集落排水事業特別会計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0.52</v>
      </c>
    </row>
    <row r="33" spans="1:16">
      <c r="A33" s="137" t="str">
        <f>IF(連結実質赤字比率に係る赤字・黒字の構成分析!C$37="",NA(),連結実質赤字比率に係る赤字・黒字の構成分析!C$37)</f>
        <v>那賀町ケーブルテレビ事業特別会計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0.56999999999999995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0.28999999999999998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0.83</v>
      </c>
    </row>
    <row r="34" spans="1:16">
      <c r="A34" s="137" t="str">
        <f>IF(連結実質赤字比率に係る赤字・黒字の構成分析!C$36="",NA(),連結実質赤字比率に係る赤字・黒字の構成分析!C$36)</f>
        <v>那賀町立上那賀病院事業会計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5.0999999999999996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5.81</v>
      </c>
    </row>
    <row r="35" spans="1:16">
      <c r="A35" s="137" t="str">
        <f>IF(連結実質赤字比率に係る赤字・黒字の構成分析!C$35="",NA(),連結実質赤字比率に係る赤字・黒字の構成分析!C$35)</f>
        <v>那賀町国民健康保険診療所事業特別会計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7.54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7.68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8.18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12.25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15.64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15.44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1591</v>
      </c>
      <c r="E42" s="138"/>
      <c r="F42" s="138"/>
      <c r="G42" s="138">
        <f>'実質公債費比率（分子）の構造'!L$52</f>
        <v>1508</v>
      </c>
      <c r="H42" s="138"/>
      <c r="I42" s="138"/>
      <c r="J42" s="138">
        <f>'実質公債費比率（分子）の構造'!M$52</f>
        <v>1530</v>
      </c>
      <c r="K42" s="138"/>
      <c r="L42" s="138"/>
      <c r="M42" s="138">
        <f>'実質公債費比率（分子）の構造'!N$52</f>
        <v>1567</v>
      </c>
      <c r="N42" s="138"/>
      <c r="O42" s="138"/>
      <c r="P42" s="138">
        <f>'実質公債費比率（分子）の構造'!O$52</f>
        <v>1495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13</v>
      </c>
      <c r="C45" s="138"/>
      <c r="D45" s="138"/>
      <c r="E45" s="138">
        <f>'実質公債費比率（分子）の構造'!L$49</f>
        <v>5</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146</v>
      </c>
      <c r="C46" s="138"/>
      <c r="D46" s="138"/>
      <c r="E46" s="138">
        <f>'実質公債費比率（分子）の構造'!L$48</f>
        <v>145</v>
      </c>
      <c r="F46" s="138"/>
      <c r="G46" s="138"/>
      <c r="H46" s="138">
        <f>'実質公債費比率（分子）の構造'!M$48</f>
        <v>130</v>
      </c>
      <c r="I46" s="138"/>
      <c r="J46" s="138"/>
      <c r="K46" s="138">
        <f>'実質公債費比率（分子）の構造'!N$48</f>
        <v>152</v>
      </c>
      <c r="L46" s="138"/>
      <c r="M46" s="138"/>
      <c r="N46" s="138">
        <f>'実質公債費比率（分子）の構造'!O$48</f>
        <v>153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1971</v>
      </c>
      <c r="C49" s="138"/>
      <c r="D49" s="138"/>
      <c r="E49" s="138">
        <f>'実質公債費比率（分子）の構造'!L$45</f>
        <v>1783</v>
      </c>
      <c r="F49" s="138"/>
      <c r="G49" s="138"/>
      <c r="H49" s="138">
        <f>'実質公債費比率（分子）の構造'!M$45</f>
        <v>1750</v>
      </c>
      <c r="I49" s="138"/>
      <c r="J49" s="138"/>
      <c r="K49" s="138">
        <f>'実質公債費比率（分子）の構造'!N$45</f>
        <v>1784</v>
      </c>
      <c r="L49" s="138"/>
      <c r="M49" s="138"/>
      <c r="N49" s="138">
        <f>'実質公債費比率（分子）の構造'!O$45</f>
        <v>1690</v>
      </c>
      <c r="O49" s="138"/>
      <c r="P49" s="138"/>
    </row>
    <row r="50" spans="1:16">
      <c r="A50" s="138" t="s">
        <v>59</v>
      </c>
      <c r="B50" s="138" t="e">
        <f>NA()</f>
        <v>#N/A</v>
      </c>
      <c r="C50" s="138">
        <f>IF(ISNUMBER('実質公債費比率（分子）の構造'!K$53),'実質公債費比率（分子）の構造'!K$53,NA())</f>
        <v>539</v>
      </c>
      <c r="D50" s="138" t="e">
        <f>NA()</f>
        <v>#N/A</v>
      </c>
      <c r="E50" s="138" t="e">
        <f>NA()</f>
        <v>#N/A</v>
      </c>
      <c r="F50" s="138">
        <f>IF(ISNUMBER('実質公債費比率（分子）の構造'!L$53),'実質公債費比率（分子）の構造'!L$53,NA())</f>
        <v>425</v>
      </c>
      <c r="G50" s="138" t="e">
        <f>NA()</f>
        <v>#N/A</v>
      </c>
      <c r="H50" s="138" t="e">
        <f>NA()</f>
        <v>#N/A</v>
      </c>
      <c r="I50" s="138">
        <f>IF(ISNUMBER('実質公債費比率（分子）の構造'!M$53),'実質公債費比率（分子）の構造'!M$53,NA())</f>
        <v>350</v>
      </c>
      <c r="J50" s="138" t="e">
        <f>NA()</f>
        <v>#N/A</v>
      </c>
      <c r="K50" s="138" t="e">
        <f>NA()</f>
        <v>#N/A</v>
      </c>
      <c r="L50" s="138">
        <f>IF(ISNUMBER('実質公債費比率（分子）の構造'!N$53),'実質公債費比率（分子）の構造'!N$53,NA())</f>
        <v>369</v>
      </c>
      <c r="M50" s="138" t="e">
        <f>NA()</f>
        <v>#N/A</v>
      </c>
      <c r="N50" s="138" t="e">
        <f>NA()</f>
        <v>#N/A</v>
      </c>
      <c r="O50" s="138">
        <f>IF(ISNUMBER('実質公債費比率（分子）の構造'!O$53),'実質公債費比率（分子）の構造'!O$53,NA())</f>
        <v>348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12664</v>
      </c>
      <c r="E56" s="137"/>
      <c r="F56" s="137"/>
      <c r="G56" s="137">
        <f>'将来負担比率（分子）の構造'!J$52</f>
        <v>12624</v>
      </c>
      <c r="H56" s="137"/>
      <c r="I56" s="137"/>
      <c r="J56" s="137">
        <f>'将来負担比率（分子）の構造'!K$52</f>
        <v>12535</v>
      </c>
      <c r="K56" s="137"/>
      <c r="L56" s="137"/>
      <c r="M56" s="137">
        <f>'将来負担比率（分子）の構造'!L$52</f>
        <v>11768</v>
      </c>
      <c r="N56" s="137"/>
      <c r="O56" s="137"/>
      <c r="P56" s="137">
        <f>'将来負担比率（分子）の構造'!M$52</f>
        <v>11681</v>
      </c>
    </row>
    <row r="57" spans="1:16">
      <c r="A57" s="137" t="s">
        <v>36</v>
      </c>
      <c r="B57" s="137"/>
      <c r="C57" s="137"/>
      <c r="D57" s="137">
        <f>'将来負担比率（分子）の構造'!I$51</f>
        <v>372</v>
      </c>
      <c r="E57" s="137"/>
      <c r="F57" s="137"/>
      <c r="G57" s="137">
        <f>'将来負担比率（分子）の構造'!J$51</f>
        <v>273</v>
      </c>
      <c r="H57" s="137"/>
      <c r="I57" s="137"/>
      <c r="J57" s="137">
        <f>'将来負担比率（分子）の構造'!K$51</f>
        <v>317</v>
      </c>
      <c r="K57" s="137"/>
      <c r="L57" s="137"/>
      <c r="M57" s="137">
        <f>'将来負担比率（分子）の構造'!L$51</f>
        <v>267</v>
      </c>
      <c r="N57" s="137"/>
      <c r="O57" s="137"/>
      <c r="P57" s="137">
        <f>'将来負担比率（分子）の構造'!M$51</f>
        <v>244</v>
      </c>
    </row>
    <row r="58" spans="1:16">
      <c r="A58" s="137" t="s">
        <v>35</v>
      </c>
      <c r="B58" s="137"/>
      <c r="C58" s="137"/>
      <c r="D58" s="137">
        <f>'将来負担比率（分子）の構造'!I$50</f>
        <v>9862</v>
      </c>
      <c r="E58" s="137"/>
      <c r="F58" s="137"/>
      <c r="G58" s="137">
        <f>'将来負担比率（分子）の構造'!J$50</f>
        <v>11850</v>
      </c>
      <c r="H58" s="137"/>
      <c r="I58" s="137"/>
      <c r="J58" s="137">
        <f>'将来負担比率（分子）の構造'!K$50</f>
        <v>12384</v>
      </c>
      <c r="K58" s="137"/>
      <c r="L58" s="137"/>
      <c r="M58" s="137">
        <f>'将来負担比率（分子）の構造'!L$50</f>
        <v>12711</v>
      </c>
      <c r="N58" s="137"/>
      <c r="O58" s="137"/>
      <c r="P58" s="137">
        <f>'将来負担比率（分子）の構造'!M$50</f>
        <v>12156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1434</v>
      </c>
      <c r="C62" s="137"/>
      <c r="D62" s="137"/>
      <c r="E62" s="137">
        <f>'将来負担比率（分子）の構造'!J$45</f>
        <v>1857</v>
      </c>
      <c r="F62" s="137"/>
      <c r="G62" s="137"/>
      <c r="H62" s="137">
        <f>'将来負担比率（分子）の構造'!K$45</f>
        <v>1298</v>
      </c>
      <c r="I62" s="137"/>
      <c r="J62" s="137"/>
      <c r="K62" s="137">
        <f>'将来負担比率（分子）の構造'!L$45</f>
        <v>1425</v>
      </c>
      <c r="L62" s="137"/>
      <c r="M62" s="137"/>
      <c r="N62" s="137">
        <f>'将来負担比率（分子）の構造'!M$45</f>
        <v>1176</v>
      </c>
      <c r="O62" s="137"/>
      <c r="P62" s="137"/>
    </row>
    <row r="63" spans="1:16">
      <c r="A63" s="137" t="s">
        <v>28</v>
      </c>
      <c r="B63" s="137">
        <f>'将来負担比率（分子）の構造'!I$44</f>
        <v>22</v>
      </c>
      <c r="C63" s="137"/>
      <c r="D63" s="137"/>
      <c r="E63" s="137">
        <f>'将来負担比率（分子）の構造'!J$44</f>
        <v>15</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1435</v>
      </c>
      <c r="C64" s="137"/>
      <c r="D64" s="137"/>
      <c r="E64" s="137">
        <f>'将来負担比率（分子）の構造'!J$43</f>
        <v>1337</v>
      </c>
      <c r="F64" s="137"/>
      <c r="G64" s="137"/>
      <c r="H64" s="137">
        <f>'将来負担比率（分子）の構造'!K$43</f>
        <v>1240</v>
      </c>
      <c r="I64" s="137"/>
      <c r="J64" s="137"/>
      <c r="K64" s="137">
        <f>'将来負担比率（分子）の構造'!L$43</f>
        <v>1324</v>
      </c>
      <c r="L64" s="137"/>
      <c r="M64" s="137"/>
      <c r="N64" s="137">
        <f>'将来負担比率（分子）の構造'!M$43</f>
        <v>1352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14656</v>
      </c>
      <c r="C66" s="137"/>
      <c r="D66" s="137"/>
      <c r="E66" s="137">
        <f>'将来負担比率（分子）の構造'!J$41</f>
        <v>14399</v>
      </c>
      <c r="F66" s="137"/>
      <c r="G66" s="137"/>
      <c r="H66" s="137">
        <f>'将来負担比率（分子）の構造'!K$41</f>
        <v>14301</v>
      </c>
      <c r="I66" s="137"/>
      <c r="J66" s="137"/>
      <c r="K66" s="137">
        <f>'将来負担比率（分子）の構造'!L$41</f>
        <v>13998</v>
      </c>
      <c r="L66" s="137"/>
      <c r="M66" s="137"/>
      <c r="N66" s="137">
        <f>'将来負担比率（分子）の構造'!M$41</f>
        <v>14226</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943661</v>
      </c>
      <c r="S5" s="671"/>
      <c r="T5" s="671"/>
      <c r="U5" s="671"/>
      <c r="V5" s="671"/>
      <c r="W5" s="671"/>
      <c r="X5" s="671"/>
      <c r="Y5" s="718"/>
      <c r="Z5" s="731">
        <v>6.3</v>
      </c>
      <c r="AA5" s="731"/>
      <c r="AB5" s="731"/>
      <c r="AC5" s="731"/>
      <c r="AD5" s="732">
        <v>943661</v>
      </c>
      <c r="AE5" s="732"/>
      <c r="AF5" s="732"/>
      <c r="AG5" s="732"/>
      <c r="AH5" s="732"/>
      <c r="AI5" s="732"/>
      <c r="AJ5" s="732"/>
      <c r="AK5" s="732"/>
      <c r="AL5" s="719">
        <v>14.9</v>
      </c>
      <c r="AM5" s="688"/>
      <c r="AN5" s="688"/>
      <c r="AO5" s="720"/>
      <c r="AP5" s="707" t="s">
        <v>209</v>
      </c>
      <c r="AQ5" s="708"/>
      <c r="AR5" s="708"/>
      <c r="AS5" s="708"/>
      <c r="AT5" s="708"/>
      <c r="AU5" s="708"/>
      <c r="AV5" s="708"/>
      <c r="AW5" s="708"/>
      <c r="AX5" s="708"/>
      <c r="AY5" s="708"/>
      <c r="AZ5" s="708"/>
      <c r="BA5" s="708"/>
      <c r="BB5" s="708"/>
      <c r="BC5" s="708"/>
      <c r="BD5" s="708"/>
      <c r="BE5" s="708"/>
      <c r="BF5" s="709"/>
      <c r="BG5" s="620">
        <v>942787</v>
      </c>
      <c r="BH5" s="621"/>
      <c r="BI5" s="621"/>
      <c r="BJ5" s="621"/>
      <c r="BK5" s="621"/>
      <c r="BL5" s="621"/>
      <c r="BM5" s="621"/>
      <c r="BN5" s="622"/>
      <c r="BO5" s="673">
        <v>99.9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88073</v>
      </c>
      <c r="S6" s="621"/>
      <c r="T6" s="621"/>
      <c r="U6" s="621"/>
      <c r="V6" s="621"/>
      <c r="W6" s="621"/>
      <c r="X6" s="621"/>
      <c r="Y6" s="622"/>
      <c r="Z6" s="673">
        <v>0.6</v>
      </c>
      <c r="AA6" s="673"/>
      <c r="AB6" s="673"/>
      <c r="AC6" s="673"/>
      <c r="AD6" s="674">
        <v>88073</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942787</v>
      </c>
      <c r="BH6" s="621"/>
      <c r="BI6" s="621"/>
      <c r="BJ6" s="621"/>
      <c r="BK6" s="621"/>
      <c r="BL6" s="621"/>
      <c r="BM6" s="621"/>
      <c r="BN6" s="622"/>
      <c r="BO6" s="673">
        <v>99.9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79550</v>
      </c>
      <c r="CS6" s="621"/>
      <c r="CT6" s="621"/>
      <c r="CU6" s="621"/>
      <c r="CV6" s="621"/>
      <c r="CW6" s="621"/>
      <c r="CX6" s="621"/>
      <c r="CY6" s="622"/>
      <c r="CZ6" s="673">
        <v>0.6</v>
      </c>
      <c r="DA6" s="673"/>
      <c r="DB6" s="673"/>
      <c r="DC6" s="673"/>
      <c r="DD6" s="626" t="s">
        <v>210</v>
      </c>
      <c r="DE6" s="621"/>
      <c r="DF6" s="621"/>
      <c r="DG6" s="621"/>
      <c r="DH6" s="621"/>
      <c r="DI6" s="621"/>
      <c r="DJ6" s="621"/>
      <c r="DK6" s="621"/>
      <c r="DL6" s="621"/>
      <c r="DM6" s="621"/>
      <c r="DN6" s="621"/>
      <c r="DO6" s="621"/>
      <c r="DP6" s="622"/>
      <c r="DQ6" s="626">
        <v>79550</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748</v>
      </c>
      <c r="S7" s="621"/>
      <c r="T7" s="621"/>
      <c r="U7" s="621"/>
      <c r="V7" s="621"/>
      <c r="W7" s="621"/>
      <c r="X7" s="621"/>
      <c r="Y7" s="622"/>
      <c r="Z7" s="673">
        <v>0</v>
      </c>
      <c r="AA7" s="673"/>
      <c r="AB7" s="673"/>
      <c r="AC7" s="673"/>
      <c r="AD7" s="674">
        <v>748</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339011</v>
      </c>
      <c r="BH7" s="621"/>
      <c r="BI7" s="621"/>
      <c r="BJ7" s="621"/>
      <c r="BK7" s="621"/>
      <c r="BL7" s="621"/>
      <c r="BM7" s="621"/>
      <c r="BN7" s="622"/>
      <c r="BO7" s="673">
        <v>35.9</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3591661</v>
      </c>
      <c r="CS7" s="621"/>
      <c r="CT7" s="621"/>
      <c r="CU7" s="621"/>
      <c r="CV7" s="621"/>
      <c r="CW7" s="621"/>
      <c r="CX7" s="621"/>
      <c r="CY7" s="622"/>
      <c r="CZ7" s="673">
        <v>28.8</v>
      </c>
      <c r="DA7" s="673"/>
      <c r="DB7" s="673"/>
      <c r="DC7" s="673"/>
      <c r="DD7" s="626">
        <v>636364</v>
      </c>
      <c r="DE7" s="621"/>
      <c r="DF7" s="621"/>
      <c r="DG7" s="621"/>
      <c r="DH7" s="621"/>
      <c r="DI7" s="621"/>
      <c r="DJ7" s="621"/>
      <c r="DK7" s="621"/>
      <c r="DL7" s="621"/>
      <c r="DM7" s="621"/>
      <c r="DN7" s="621"/>
      <c r="DO7" s="621"/>
      <c r="DP7" s="622"/>
      <c r="DQ7" s="626">
        <v>2482342</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5398</v>
      </c>
      <c r="S8" s="621"/>
      <c r="T8" s="621"/>
      <c r="U8" s="621"/>
      <c r="V8" s="621"/>
      <c r="W8" s="621"/>
      <c r="X8" s="621"/>
      <c r="Y8" s="622"/>
      <c r="Z8" s="673">
        <v>0</v>
      </c>
      <c r="AA8" s="673"/>
      <c r="AB8" s="673"/>
      <c r="AC8" s="673"/>
      <c r="AD8" s="674">
        <v>5398</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13533</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1692414</v>
      </c>
      <c r="CS8" s="621"/>
      <c r="CT8" s="621"/>
      <c r="CU8" s="621"/>
      <c r="CV8" s="621"/>
      <c r="CW8" s="621"/>
      <c r="CX8" s="621"/>
      <c r="CY8" s="622"/>
      <c r="CZ8" s="673">
        <v>13.6</v>
      </c>
      <c r="DA8" s="673"/>
      <c r="DB8" s="673"/>
      <c r="DC8" s="673"/>
      <c r="DD8" s="626">
        <v>5144</v>
      </c>
      <c r="DE8" s="621"/>
      <c r="DF8" s="621"/>
      <c r="DG8" s="621"/>
      <c r="DH8" s="621"/>
      <c r="DI8" s="621"/>
      <c r="DJ8" s="621"/>
      <c r="DK8" s="621"/>
      <c r="DL8" s="621"/>
      <c r="DM8" s="621"/>
      <c r="DN8" s="621"/>
      <c r="DO8" s="621"/>
      <c r="DP8" s="622"/>
      <c r="DQ8" s="626">
        <v>1199690</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3324</v>
      </c>
      <c r="S9" s="621"/>
      <c r="T9" s="621"/>
      <c r="U9" s="621"/>
      <c r="V9" s="621"/>
      <c r="W9" s="621"/>
      <c r="X9" s="621"/>
      <c r="Y9" s="622"/>
      <c r="Z9" s="673">
        <v>0</v>
      </c>
      <c r="AA9" s="673"/>
      <c r="AB9" s="673"/>
      <c r="AC9" s="673"/>
      <c r="AD9" s="674">
        <v>3324</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257122</v>
      </c>
      <c r="BH9" s="621"/>
      <c r="BI9" s="621"/>
      <c r="BJ9" s="621"/>
      <c r="BK9" s="621"/>
      <c r="BL9" s="621"/>
      <c r="BM9" s="621"/>
      <c r="BN9" s="622"/>
      <c r="BO9" s="673">
        <v>27.2</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931812</v>
      </c>
      <c r="CS9" s="621"/>
      <c r="CT9" s="621"/>
      <c r="CU9" s="621"/>
      <c r="CV9" s="621"/>
      <c r="CW9" s="621"/>
      <c r="CX9" s="621"/>
      <c r="CY9" s="622"/>
      <c r="CZ9" s="673">
        <v>7.5</v>
      </c>
      <c r="DA9" s="673"/>
      <c r="DB9" s="673"/>
      <c r="DC9" s="673"/>
      <c r="DD9" s="626">
        <v>291027</v>
      </c>
      <c r="DE9" s="621"/>
      <c r="DF9" s="621"/>
      <c r="DG9" s="621"/>
      <c r="DH9" s="621"/>
      <c r="DI9" s="621"/>
      <c r="DJ9" s="621"/>
      <c r="DK9" s="621"/>
      <c r="DL9" s="621"/>
      <c r="DM9" s="621"/>
      <c r="DN9" s="621"/>
      <c r="DO9" s="621"/>
      <c r="DP9" s="622"/>
      <c r="DQ9" s="626">
        <v>711024</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143371</v>
      </c>
      <c r="S10" s="621"/>
      <c r="T10" s="621"/>
      <c r="U10" s="621"/>
      <c r="V10" s="621"/>
      <c r="W10" s="621"/>
      <c r="X10" s="621"/>
      <c r="Y10" s="622"/>
      <c r="Z10" s="673">
        <v>1</v>
      </c>
      <c r="AA10" s="673"/>
      <c r="AB10" s="673"/>
      <c r="AC10" s="673"/>
      <c r="AD10" s="674">
        <v>143371</v>
      </c>
      <c r="AE10" s="674"/>
      <c r="AF10" s="674"/>
      <c r="AG10" s="674"/>
      <c r="AH10" s="674"/>
      <c r="AI10" s="674"/>
      <c r="AJ10" s="674"/>
      <c r="AK10" s="674"/>
      <c r="AL10" s="643">
        <v>2.2999999999999998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19598</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13060</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13060</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48758</v>
      </c>
      <c r="BH11" s="621"/>
      <c r="BI11" s="621"/>
      <c r="BJ11" s="621"/>
      <c r="BK11" s="621"/>
      <c r="BL11" s="621"/>
      <c r="BM11" s="621"/>
      <c r="BN11" s="622"/>
      <c r="BO11" s="673">
        <v>5.2</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1503216</v>
      </c>
      <c r="CS11" s="621"/>
      <c r="CT11" s="621"/>
      <c r="CU11" s="621"/>
      <c r="CV11" s="621"/>
      <c r="CW11" s="621"/>
      <c r="CX11" s="621"/>
      <c r="CY11" s="622"/>
      <c r="CZ11" s="673">
        <v>12</v>
      </c>
      <c r="DA11" s="673"/>
      <c r="DB11" s="673"/>
      <c r="DC11" s="673"/>
      <c r="DD11" s="626">
        <v>997529</v>
      </c>
      <c r="DE11" s="621"/>
      <c r="DF11" s="621"/>
      <c r="DG11" s="621"/>
      <c r="DH11" s="621"/>
      <c r="DI11" s="621"/>
      <c r="DJ11" s="621"/>
      <c r="DK11" s="621"/>
      <c r="DL11" s="621"/>
      <c r="DM11" s="621"/>
      <c r="DN11" s="621"/>
      <c r="DO11" s="621"/>
      <c r="DP11" s="622"/>
      <c r="DQ11" s="626">
        <v>489472</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529868</v>
      </c>
      <c r="BH12" s="621"/>
      <c r="BI12" s="621"/>
      <c r="BJ12" s="621"/>
      <c r="BK12" s="621"/>
      <c r="BL12" s="621"/>
      <c r="BM12" s="621"/>
      <c r="BN12" s="622"/>
      <c r="BO12" s="673">
        <v>56.2</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162690</v>
      </c>
      <c r="CS12" s="621"/>
      <c r="CT12" s="621"/>
      <c r="CU12" s="621"/>
      <c r="CV12" s="621"/>
      <c r="CW12" s="621"/>
      <c r="CX12" s="621"/>
      <c r="CY12" s="622"/>
      <c r="CZ12" s="673">
        <v>1.3</v>
      </c>
      <c r="DA12" s="673"/>
      <c r="DB12" s="673"/>
      <c r="DC12" s="673"/>
      <c r="DD12" s="626">
        <v>61847</v>
      </c>
      <c r="DE12" s="621"/>
      <c r="DF12" s="621"/>
      <c r="DG12" s="621"/>
      <c r="DH12" s="621"/>
      <c r="DI12" s="621"/>
      <c r="DJ12" s="621"/>
      <c r="DK12" s="621"/>
      <c r="DL12" s="621"/>
      <c r="DM12" s="621"/>
      <c r="DN12" s="621"/>
      <c r="DO12" s="621"/>
      <c r="DP12" s="622"/>
      <c r="DQ12" s="626">
        <v>134092</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14213</v>
      </c>
      <c r="S13" s="621"/>
      <c r="T13" s="621"/>
      <c r="U13" s="621"/>
      <c r="V13" s="621"/>
      <c r="W13" s="621"/>
      <c r="X13" s="621"/>
      <c r="Y13" s="622"/>
      <c r="Z13" s="673">
        <v>0.1</v>
      </c>
      <c r="AA13" s="673"/>
      <c r="AB13" s="673"/>
      <c r="AC13" s="673"/>
      <c r="AD13" s="674">
        <v>14213</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458218</v>
      </c>
      <c r="BH13" s="621"/>
      <c r="BI13" s="621"/>
      <c r="BJ13" s="621"/>
      <c r="BK13" s="621"/>
      <c r="BL13" s="621"/>
      <c r="BM13" s="621"/>
      <c r="BN13" s="622"/>
      <c r="BO13" s="673">
        <v>48.6</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1038355</v>
      </c>
      <c r="CS13" s="621"/>
      <c r="CT13" s="621"/>
      <c r="CU13" s="621"/>
      <c r="CV13" s="621"/>
      <c r="CW13" s="621"/>
      <c r="CX13" s="621"/>
      <c r="CY13" s="622"/>
      <c r="CZ13" s="673">
        <v>8.3000000000000007</v>
      </c>
      <c r="DA13" s="673"/>
      <c r="DB13" s="673"/>
      <c r="DC13" s="673"/>
      <c r="DD13" s="626">
        <v>907168</v>
      </c>
      <c r="DE13" s="621"/>
      <c r="DF13" s="621"/>
      <c r="DG13" s="621"/>
      <c r="DH13" s="621"/>
      <c r="DI13" s="621"/>
      <c r="DJ13" s="621"/>
      <c r="DK13" s="621"/>
      <c r="DL13" s="621"/>
      <c r="DM13" s="621"/>
      <c r="DN13" s="621"/>
      <c r="DO13" s="621"/>
      <c r="DP13" s="622"/>
      <c r="DQ13" s="626">
        <v>379072</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32448</v>
      </c>
      <c r="BH14" s="621"/>
      <c r="BI14" s="621"/>
      <c r="BJ14" s="621"/>
      <c r="BK14" s="621"/>
      <c r="BL14" s="621"/>
      <c r="BM14" s="621"/>
      <c r="BN14" s="622"/>
      <c r="BO14" s="673">
        <v>3.4</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756439</v>
      </c>
      <c r="CS14" s="621"/>
      <c r="CT14" s="621"/>
      <c r="CU14" s="621"/>
      <c r="CV14" s="621"/>
      <c r="CW14" s="621"/>
      <c r="CX14" s="621"/>
      <c r="CY14" s="622"/>
      <c r="CZ14" s="673">
        <v>6.1</v>
      </c>
      <c r="DA14" s="673"/>
      <c r="DB14" s="673"/>
      <c r="DC14" s="673"/>
      <c r="DD14" s="626">
        <v>383902</v>
      </c>
      <c r="DE14" s="621"/>
      <c r="DF14" s="621"/>
      <c r="DG14" s="621"/>
      <c r="DH14" s="621"/>
      <c r="DI14" s="621"/>
      <c r="DJ14" s="621"/>
      <c r="DK14" s="621"/>
      <c r="DL14" s="621"/>
      <c r="DM14" s="621"/>
      <c r="DN14" s="621"/>
      <c r="DO14" s="621"/>
      <c r="DP14" s="622"/>
      <c r="DQ14" s="626">
        <v>499630</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997</v>
      </c>
      <c r="S15" s="621"/>
      <c r="T15" s="621"/>
      <c r="U15" s="621"/>
      <c r="V15" s="621"/>
      <c r="W15" s="621"/>
      <c r="X15" s="621"/>
      <c r="Y15" s="622"/>
      <c r="Z15" s="673">
        <v>0</v>
      </c>
      <c r="AA15" s="673"/>
      <c r="AB15" s="673"/>
      <c r="AC15" s="673"/>
      <c r="AD15" s="674">
        <v>997</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41460</v>
      </c>
      <c r="BH15" s="621"/>
      <c r="BI15" s="621"/>
      <c r="BJ15" s="621"/>
      <c r="BK15" s="621"/>
      <c r="BL15" s="621"/>
      <c r="BM15" s="621"/>
      <c r="BN15" s="622"/>
      <c r="BO15" s="673">
        <v>4.4000000000000004</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725081</v>
      </c>
      <c r="CS15" s="621"/>
      <c r="CT15" s="621"/>
      <c r="CU15" s="621"/>
      <c r="CV15" s="621"/>
      <c r="CW15" s="621"/>
      <c r="CX15" s="621"/>
      <c r="CY15" s="622"/>
      <c r="CZ15" s="673">
        <v>5.8</v>
      </c>
      <c r="DA15" s="673"/>
      <c r="DB15" s="673"/>
      <c r="DC15" s="673"/>
      <c r="DD15" s="626">
        <v>210481</v>
      </c>
      <c r="DE15" s="621"/>
      <c r="DF15" s="621"/>
      <c r="DG15" s="621"/>
      <c r="DH15" s="621"/>
      <c r="DI15" s="621"/>
      <c r="DJ15" s="621"/>
      <c r="DK15" s="621"/>
      <c r="DL15" s="621"/>
      <c r="DM15" s="621"/>
      <c r="DN15" s="621"/>
      <c r="DO15" s="621"/>
      <c r="DP15" s="622"/>
      <c r="DQ15" s="626">
        <v>558679</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5755363</v>
      </c>
      <c r="S16" s="621"/>
      <c r="T16" s="621"/>
      <c r="U16" s="621"/>
      <c r="V16" s="621"/>
      <c r="W16" s="621"/>
      <c r="X16" s="621"/>
      <c r="Y16" s="622"/>
      <c r="Z16" s="673">
        <v>38.700000000000003</v>
      </c>
      <c r="AA16" s="673"/>
      <c r="AB16" s="673"/>
      <c r="AC16" s="673"/>
      <c r="AD16" s="674">
        <v>5119875</v>
      </c>
      <c r="AE16" s="674"/>
      <c r="AF16" s="674"/>
      <c r="AG16" s="674"/>
      <c r="AH16" s="674"/>
      <c r="AI16" s="674"/>
      <c r="AJ16" s="674"/>
      <c r="AK16" s="674"/>
      <c r="AL16" s="643">
        <v>81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304979</v>
      </c>
      <c r="CS16" s="621"/>
      <c r="CT16" s="621"/>
      <c r="CU16" s="621"/>
      <c r="CV16" s="621"/>
      <c r="CW16" s="621"/>
      <c r="CX16" s="621"/>
      <c r="CY16" s="622"/>
      <c r="CZ16" s="673">
        <v>2.4</v>
      </c>
      <c r="DA16" s="673"/>
      <c r="DB16" s="673"/>
      <c r="DC16" s="673"/>
      <c r="DD16" s="626" t="s">
        <v>112</v>
      </c>
      <c r="DE16" s="621"/>
      <c r="DF16" s="621"/>
      <c r="DG16" s="621"/>
      <c r="DH16" s="621"/>
      <c r="DI16" s="621"/>
      <c r="DJ16" s="621"/>
      <c r="DK16" s="621"/>
      <c r="DL16" s="621"/>
      <c r="DM16" s="621"/>
      <c r="DN16" s="621"/>
      <c r="DO16" s="621"/>
      <c r="DP16" s="622"/>
      <c r="DQ16" s="626">
        <v>61036</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5119875</v>
      </c>
      <c r="S17" s="621"/>
      <c r="T17" s="621"/>
      <c r="U17" s="621"/>
      <c r="V17" s="621"/>
      <c r="W17" s="621"/>
      <c r="X17" s="621"/>
      <c r="Y17" s="622"/>
      <c r="Z17" s="673">
        <v>34.4</v>
      </c>
      <c r="AA17" s="673"/>
      <c r="AB17" s="673"/>
      <c r="AC17" s="673"/>
      <c r="AD17" s="674">
        <v>5119875</v>
      </c>
      <c r="AE17" s="674"/>
      <c r="AF17" s="674"/>
      <c r="AG17" s="674"/>
      <c r="AH17" s="674"/>
      <c r="AI17" s="674"/>
      <c r="AJ17" s="674"/>
      <c r="AK17" s="674"/>
      <c r="AL17" s="643">
        <v>81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1689931</v>
      </c>
      <c r="CS17" s="621"/>
      <c r="CT17" s="621"/>
      <c r="CU17" s="621"/>
      <c r="CV17" s="621"/>
      <c r="CW17" s="621"/>
      <c r="CX17" s="621"/>
      <c r="CY17" s="622"/>
      <c r="CZ17" s="673">
        <v>13.5</v>
      </c>
      <c r="DA17" s="673"/>
      <c r="DB17" s="673"/>
      <c r="DC17" s="673"/>
      <c r="DD17" s="626" t="s">
        <v>112</v>
      </c>
      <c r="DE17" s="621"/>
      <c r="DF17" s="621"/>
      <c r="DG17" s="621"/>
      <c r="DH17" s="621"/>
      <c r="DI17" s="621"/>
      <c r="DJ17" s="621"/>
      <c r="DK17" s="621"/>
      <c r="DL17" s="621"/>
      <c r="DM17" s="621"/>
      <c r="DN17" s="621"/>
      <c r="DO17" s="621"/>
      <c r="DP17" s="622"/>
      <c r="DQ17" s="626">
        <v>1635265</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635488</v>
      </c>
      <c r="S18" s="621"/>
      <c r="T18" s="621"/>
      <c r="U18" s="621"/>
      <c r="V18" s="621"/>
      <c r="W18" s="621"/>
      <c r="X18" s="621"/>
      <c r="Y18" s="622"/>
      <c r="Z18" s="673">
        <v>4.3</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874</v>
      </c>
      <c r="BH19" s="621"/>
      <c r="BI19" s="621"/>
      <c r="BJ19" s="621"/>
      <c r="BK19" s="621"/>
      <c r="BL19" s="621"/>
      <c r="BM19" s="621"/>
      <c r="BN19" s="622"/>
      <c r="BO19" s="673">
        <v>0.1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6955148</v>
      </c>
      <c r="S20" s="621"/>
      <c r="T20" s="621"/>
      <c r="U20" s="621"/>
      <c r="V20" s="621"/>
      <c r="W20" s="621"/>
      <c r="X20" s="621"/>
      <c r="Y20" s="622"/>
      <c r="Z20" s="673">
        <v>46.8</v>
      </c>
      <c r="AA20" s="673"/>
      <c r="AB20" s="673"/>
      <c r="AC20" s="673"/>
      <c r="AD20" s="674">
        <v>6319660</v>
      </c>
      <c r="AE20" s="674"/>
      <c r="AF20" s="674"/>
      <c r="AG20" s="674"/>
      <c r="AH20" s="674"/>
      <c r="AI20" s="674"/>
      <c r="AJ20" s="674"/>
      <c r="AK20" s="674"/>
      <c r="AL20" s="643">
        <v>100</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874</v>
      </c>
      <c r="BH20" s="621"/>
      <c r="BI20" s="621"/>
      <c r="BJ20" s="621"/>
      <c r="BK20" s="621"/>
      <c r="BL20" s="621"/>
      <c r="BM20" s="621"/>
      <c r="BN20" s="622"/>
      <c r="BO20" s="673">
        <v>0.1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12489188</v>
      </c>
      <c r="CS20" s="621"/>
      <c r="CT20" s="621"/>
      <c r="CU20" s="621"/>
      <c r="CV20" s="621"/>
      <c r="CW20" s="621"/>
      <c r="CX20" s="621"/>
      <c r="CY20" s="622"/>
      <c r="CZ20" s="673">
        <v>100</v>
      </c>
      <c r="DA20" s="673"/>
      <c r="DB20" s="673"/>
      <c r="DC20" s="673"/>
      <c r="DD20" s="626">
        <v>3493462</v>
      </c>
      <c r="DE20" s="621"/>
      <c r="DF20" s="621"/>
      <c r="DG20" s="621"/>
      <c r="DH20" s="621"/>
      <c r="DI20" s="621"/>
      <c r="DJ20" s="621"/>
      <c r="DK20" s="621"/>
      <c r="DL20" s="621"/>
      <c r="DM20" s="621"/>
      <c r="DN20" s="621"/>
      <c r="DO20" s="621"/>
      <c r="DP20" s="622"/>
      <c r="DQ20" s="626">
        <v>8242912</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1452</v>
      </c>
      <c r="S21" s="621"/>
      <c r="T21" s="621"/>
      <c r="U21" s="621"/>
      <c r="V21" s="621"/>
      <c r="W21" s="621"/>
      <c r="X21" s="621"/>
      <c r="Y21" s="622"/>
      <c r="Z21" s="673">
        <v>0</v>
      </c>
      <c r="AA21" s="673"/>
      <c r="AB21" s="673"/>
      <c r="AC21" s="673"/>
      <c r="AD21" s="674">
        <v>1452</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874</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13848</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280117</v>
      </c>
      <c r="S23" s="621"/>
      <c r="T23" s="621"/>
      <c r="U23" s="621"/>
      <c r="V23" s="621"/>
      <c r="W23" s="621"/>
      <c r="X23" s="621"/>
      <c r="Y23" s="622"/>
      <c r="Z23" s="673">
        <v>1.9</v>
      </c>
      <c r="AA23" s="673"/>
      <c r="AB23" s="673"/>
      <c r="AC23" s="673"/>
      <c r="AD23" s="674" t="s">
        <v>112</v>
      </c>
      <c r="AE23" s="674"/>
      <c r="AF23" s="674"/>
      <c r="AG23" s="674"/>
      <c r="AH23" s="674"/>
      <c r="AI23" s="674"/>
      <c r="AJ23" s="674"/>
      <c r="AK23" s="674"/>
      <c r="AL23" s="643" t="s">
        <v>112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19624</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4069750</v>
      </c>
      <c r="CS24" s="671"/>
      <c r="CT24" s="671"/>
      <c r="CU24" s="671"/>
      <c r="CV24" s="671"/>
      <c r="CW24" s="671"/>
      <c r="CX24" s="671"/>
      <c r="CY24" s="718"/>
      <c r="CZ24" s="722">
        <v>32.6</v>
      </c>
      <c r="DA24" s="723"/>
      <c r="DB24" s="723"/>
      <c r="DC24" s="724"/>
      <c r="DD24" s="717">
        <v>3638701</v>
      </c>
      <c r="DE24" s="671"/>
      <c r="DF24" s="671"/>
      <c r="DG24" s="671"/>
      <c r="DH24" s="671"/>
      <c r="DI24" s="671"/>
      <c r="DJ24" s="671"/>
      <c r="DK24" s="718"/>
      <c r="DL24" s="717">
        <v>3636534</v>
      </c>
      <c r="DM24" s="671"/>
      <c r="DN24" s="671"/>
      <c r="DO24" s="671"/>
      <c r="DP24" s="671"/>
      <c r="DQ24" s="671"/>
      <c r="DR24" s="671"/>
      <c r="DS24" s="671"/>
      <c r="DT24" s="671"/>
      <c r="DU24" s="671"/>
      <c r="DV24" s="718"/>
      <c r="DW24" s="719">
        <v>55.3</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632802</v>
      </c>
      <c r="S25" s="621"/>
      <c r="T25" s="621"/>
      <c r="U25" s="621"/>
      <c r="V25" s="621"/>
      <c r="W25" s="621"/>
      <c r="X25" s="621"/>
      <c r="Y25" s="622"/>
      <c r="Z25" s="673">
        <v>4.3</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1908630</v>
      </c>
      <c r="CS25" s="639"/>
      <c r="CT25" s="639"/>
      <c r="CU25" s="639"/>
      <c r="CV25" s="639"/>
      <c r="CW25" s="639"/>
      <c r="CX25" s="639"/>
      <c r="CY25" s="640"/>
      <c r="CZ25" s="623">
        <v>15.3</v>
      </c>
      <c r="DA25" s="641"/>
      <c r="DB25" s="641"/>
      <c r="DC25" s="642"/>
      <c r="DD25" s="626">
        <v>1857138</v>
      </c>
      <c r="DE25" s="639"/>
      <c r="DF25" s="639"/>
      <c r="DG25" s="639"/>
      <c r="DH25" s="639"/>
      <c r="DI25" s="639"/>
      <c r="DJ25" s="639"/>
      <c r="DK25" s="640"/>
      <c r="DL25" s="626">
        <v>1857128</v>
      </c>
      <c r="DM25" s="639"/>
      <c r="DN25" s="639"/>
      <c r="DO25" s="639"/>
      <c r="DP25" s="639"/>
      <c r="DQ25" s="639"/>
      <c r="DR25" s="639"/>
      <c r="DS25" s="639"/>
      <c r="DT25" s="639"/>
      <c r="DU25" s="639"/>
      <c r="DV25" s="640"/>
      <c r="DW25" s="643">
        <v>28.2</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1260037</v>
      </c>
      <c r="CS26" s="621"/>
      <c r="CT26" s="621"/>
      <c r="CU26" s="621"/>
      <c r="CV26" s="621"/>
      <c r="CW26" s="621"/>
      <c r="CX26" s="621"/>
      <c r="CY26" s="622"/>
      <c r="CZ26" s="623">
        <v>10.1</v>
      </c>
      <c r="DA26" s="641"/>
      <c r="DB26" s="641"/>
      <c r="DC26" s="642"/>
      <c r="DD26" s="626">
        <v>1217305</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1233996</v>
      </c>
      <c r="S27" s="621"/>
      <c r="T27" s="621"/>
      <c r="U27" s="621"/>
      <c r="V27" s="621"/>
      <c r="W27" s="621"/>
      <c r="X27" s="621"/>
      <c r="Y27" s="622"/>
      <c r="Z27" s="673">
        <v>8.3000000000000007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943661</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471189</v>
      </c>
      <c r="CS27" s="639"/>
      <c r="CT27" s="639"/>
      <c r="CU27" s="639"/>
      <c r="CV27" s="639"/>
      <c r="CW27" s="639"/>
      <c r="CX27" s="639"/>
      <c r="CY27" s="640"/>
      <c r="CZ27" s="623">
        <v>3.8</v>
      </c>
      <c r="DA27" s="641"/>
      <c r="DB27" s="641"/>
      <c r="DC27" s="642"/>
      <c r="DD27" s="626">
        <v>146298</v>
      </c>
      <c r="DE27" s="639"/>
      <c r="DF27" s="639"/>
      <c r="DG27" s="639"/>
      <c r="DH27" s="639"/>
      <c r="DI27" s="639"/>
      <c r="DJ27" s="639"/>
      <c r="DK27" s="640"/>
      <c r="DL27" s="626">
        <v>144141</v>
      </c>
      <c r="DM27" s="639"/>
      <c r="DN27" s="639"/>
      <c r="DO27" s="639"/>
      <c r="DP27" s="639"/>
      <c r="DQ27" s="639"/>
      <c r="DR27" s="639"/>
      <c r="DS27" s="639"/>
      <c r="DT27" s="639"/>
      <c r="DU27" s="639"/>
      <c r="DV27" s="640"/>
      <c r="DW27" s="643">
        <v>2.2000000000000002</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86107</v>
      </c>
      <c r="S28" s="621"/>
      <c r="T28" s="621"/>
      <c r="U28" s="621"/>
      <c r="V28" s="621"/>
      <c r="W28" s="621"/>
      <c r="X28" s="621"/>
      <c r="Y28" s="622"/>
      <c r="Z28" s="673">
        <v>0.6</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1689931</v>
      </c>
      <c r="CS28" s="621"/>
      <c r="CT28" s="621"/>
      <c r="CU28" s="621"/>
      <c r="CV28" s="621"/>
      <c r="CW28" s="621"/>
      <c r="CX28" s="621"/>
      <c r="CY28" s="622"/>
      <c r="CZ28" s="623">
        <v>13.5</v>
      </c>
      <c r="DA28" s="641"/>
      <c r="DB28" s="641"/>
      <c r="DC28" s="642"/>
      <c r="DD28" s="626">
        <v>1635265</v>
      </c>
      <c r="DE28" s="621"/>
      <c r="DF28" s="621"/>
      <c r="DG28" s="621"/>
      <c r="DH28" s="621"/>
      <c r="DI28" s="621"/>
      <c r="DJ28" s="621"/>
      <c r="DK28" s="622"/>
      <c r="DL28" s="626">
        <v>1635265</v>
      </c>
      <c r="DM28" s="621"/>
      <c r="DN28" s="621"/>
      <c r="DO28" s="621"/>
      <c r="DP28" s="621"/>
      <c r="DQ28" s="621"/>
      <c r="DR28" s="621"/>
      <c r="DS28" s="621"/>
      <c r="DT28" s="621"/>
      <c r="DU28" s="621"/>
      <c r="DV28" s="622"/>
      <c r="DW28" s="643">
        <v>24.9</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4680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1689931</v>
      </c>
      <c r="CS29" s="639"/>
      <c r="CT29" s="639"/>
      <c r="CU29" s="639"/>
      <c r="CV29" s="639"/>
      <c r="CW29" s="639"/>
      <c r="CX29" s="639"/>
      <c r="CY29" s="640"/>
      <c r="CZ29" s="623">
        <v>13.5</v>
      </c>
      <c r="DA29" s="641"/>
      <c r="DB29" s="641"/>
      <c r="DC29" s="642"/>
      <c r="DD29" s="626">
        <v>1635265</v>
      </c>
      <c r="DE29" s="639"/>
      <c r="DF29" s="639"/>
      <c r="DG29" s="639"/>
      <c r="DH29" s="639"/>
      <c r="DI29" s="639"/>
      <c r="DJ29" s="639"/>
      <c r="DK29" s="640"/>
      <c r="DL29" s="626">
        <v>1635265</v>
      </c>
      <c r="DM29" s="639"/>
      <c r="DN29" s="639"/>
      <c r="DO29" s="639"/>
      <c r="DP29" s="639"/>
      <c r="DQ29" s="639"/>
      <c r="DR29" s="639"/>
      <c r="DS29" s="639"/>
      <c r="DT29" s="639"/>
      <c r="DU29" s="639"/>
      <c r="DV29" s="640"/>
      <c r="DW29" s="643">
        <v>24.9</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1587481</v>
      </c>
      <c r="S30" s="621"/>
      <c r="T30" s="621"/>
      <c r="U30" s="621"/>
      <c r="V30" s="621"/>
      <c r="W30" s="621"/>
      <c r="X30" s="621"/>
      <c r="Y30" s="622"/>
      <c r="Z30" s="673">
        <v>10.7</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99.2</v>
      </c>
      <c r="BH30" s="687"/>
      <c r="BI30" s="687"/>
      <c r="BJ30" s="687"/>
      <c r="BK30" s="687"/>
      <c r="BL30" s="687"/>
      <c r="BM30" s="688">
        <v>96.7</v>
      </c>
      <c r="BN30" s="687"/>
      <c r="BO30" s="687"/>
      <c r="BP30" s="687"/>
      <c r="BQ30" s="689"/>
      <c r="BR30" s="686">
        <v>99.2</v>
      </c>
      <c r="BS30" s="687"/>
      <c r="BT30" s="687"/>
      <c r="BU30" s="687"/>
      <c r="BV30" s="687"/>
      <c r="BW30" s="687"/>
      <c r="BX30" s="688">
        <v>96.4</v>
      </c>
      <c r="BY30" s="687"/>
      <c r="BZ30" s="687"/>
      <c r="CA30" s="687"/>
      <c r="CB30" s="689"/>
      <c r="CD30" s="692"/>
      <c r="CE30" s="693"/>
      <c r="CF30" s="657" t="s">
        <v>292</v>
      </c>
      <c r="CG30" s="654"/>
      <c r="CH30" s="654"/>
      <c r="CI30" s="654"/>
      <c r="CJ30" s="654"/>
      <c r="CK30" s="654"/>
      <c r="CL30" s="654"/>
      <c r="CM30" s="654"/>
      <c r="CN30" s="654"/>
      <c r="CO30" s="654"/>
      <c r="CP30" s="654"/>
      <c r="CQ30" s="655"/>
      <c r="CR30" s="620">
        <v>1571405</v>
      </c>
      <c r="CS30" s="621"/>
      <c r="CT30" s="621"/>
      <c r="CU30" s="621"/>
      <c r="CV30" s="621"/>
      <c r="CW30" s="621"/>
      <c r="CX30" s="621"/>
      <c r="CY30" s="622"/>
      <c r="CZ30" s="623">
        <v>12.6</v>
      </c>
      <c r="DA30" s="641"/>
      <c r="DB30" s="641"/>
      <c r="DC30" s="642"/>
      <c r="DD30" s="626">
        <v>1519610</v>
      </c>
      <c r="DE30" s="621"/>
      <c r="DF30" s="621"/>
      <c r="DG30" s="621"/>
      <c r="DH30" s="621"/>
      <c r="DI30" s="621"/>
      <c r="DJ30" s="621"/>
      <c r="DK30" s="622"/>
      <c r="DL30" s="626">
        <v>1519610</v>
      </c>
      <c r="DM30" s="621"/>
      <c r="DN30" s="621"/>
      <c r="DO30" s="621"/>
      <c r="DP30" s="621"/>
      <c r="DQ30" s="621"/>
      <c r="DR30" s="621"/>
      <c r="DS30" s="621"/>
      <c r="DT30" s="621"/>
      <c r="DU30" s="621"/>
      <c r="DV30" s="622"/>
      <c r="DW30" s="643">
        <v>23.1</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2052577</v>
      </c>
      <c r="S31" s="621"/>
      <c r="T31" s="621"/>
      <c r="U31" s="621"/>
      <c r="V31" s="621"/>
      <c r="W31" s="621"/>
      <c r="X31" s="621"/>
      <c r="Y31" s="622"/>
      <c r="Z31" s="673">
        <v>13.8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99.4</v>
      </c>
      <c r="BH31" s="639"/>
      <c r="BI31" s="639"/>
      <c r="BJ31" s="639"/>
      <c r="BK31" s="639"/>
      <c r="BL31" s="639"/>
      <c r="BM31" s="675">
        <v>97.4</v>
      </c>
      <c r="BN31" s="685"/>
      <c r="BO31" s="685"/>
      <c r="BP31" s="685"/>
      <c r="BQ31" s="649"/>
      <c r="BR31" s="684">
        <v>99.2</v>
      </c>
      <c r="BS31" s="639"/>
      <c r="BT31" s="639"/>
      <c r="BU31" s="639"/>
      <c r="BV31" s="639"/>
      <c r="BW31" s="639"/>
      <c r="BX31" s="675">
        <v>97.1</v>
      </c>
      <c r="BY31" s="685"/>
      <c r="BZ31" s="685"/>
      <c r="CA31" s="685"/>
      <c r="CB31" s="649"/>
      <c r="CD31" s="692"/>
      <c r="CE31" s="693"/>
      <c r="CF31" s="657" t="s">
        <v>296</v>
      </c>
      <c r="CG31" s="654"/>
      <c r="CH31" s="654"/>
      <c r="CI31" s="654"/>
      <c r="CJ31" s="654"/>
      <c r="CK31" s="654"/>
      <c r="CL31" s="654"/>
      <c r="CM31" s="654"/>
      <c r="CN31" s="654"/>
      <c r="CO31" s="654"/>
      <c r="CP31" s="654"/>
      <c r="CQ31" s="655"/>
      <c r="CR31" s="620">
        <v>118526</v>
      </c>
      <c r="CS31" s="639"/>
      <c r="CT31" s="639"/>
      <c r="CU31" s="639"/>
      <c r="CV31" s="639"/>
      <c r="CW31" s="639"/>
      <c r="CX31" s="639"/>
      <c r="CY31" s="640"/>
      <c r="CZ31" s="623">
        <v>0.9</v>
      </c>
      <c r="DA31" s="641"/>
      <c r="DB31" s="641"/>
      <c r="DC31" s="642"/>
      <c r="DD31" s="626">
        <v>115655</v>
      </c>
      <c r="DE31" s="639"/>
      <c r="DF31" s="639"/>
      <c r="DG31" s="639"/>
      <c r="DH31" s="639"/>
      <c r="DI31" s="639"/>
      <c r="DJ31" s="639"/>
      <c r="DK31" s="640"/>
      <c r="DL31" s="626">
        <v>115655</v>
      </c>
      <c r="DM31" s="639"/>
      <c r="DN31" s="639"/>
      <c r="DO31" s="639"/>
      <c r="DP31" s="639"/>
      <c r="DQ31" s="639"/>
      <c r="DR31" s="639"/>
      <c r="DS31" s="639"/>
      <c r="DT31" s="639"/>
      <c r="DU31" s="639"/>
      <c r="DV31" s="640"/>
      <c r="DW31" s="643">
        <v>1.8</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193896</v>
      </c>
      <c r="S32" s="621"/>
      <c r="T32" s="621"/>
      <c r="U32" s="621"/>
      <c r="V32" s="621"/>
      <c r="W32" s="621"/>
      <c r="X32" s="621"/>
      <c r="Y32" s="622"/>
      <c r="Z32" s="673">
        <v>1.3</v>
      </c>
      <c r="AA32" s="673"/>
      <c r="AB32" s="673"/>
      <c r="AC32" s="673"/>
      <c r="AD32" s="674">
        <v>1071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95.5</v>
      </c>
      <c r="BN32" s="605"/>
      <c r="BO32" s="605"/>
      <c r="BP32" s="605"/>
      <c r="BQ32" s="662"/>
      <c r="BR32" s="683">
        <v>98.9</v>
      </c>
      <c r="BS32" s="605"/>
      <c r="BT32" s="605"/>
      <c r="BU32" s="605"/>
      <c r="BV32" s="605"/>
      <c r="BW32" s="605"/>
      <c r="BX32" s="668">
        <v>95.1</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1800300</v>
      </c>
      <c r="S33" s="621"/>
      <c r="T33" s="621"/>
      <c r="U33" s="621"/>
      <c r="V33" s="621"/>
      <c r="W33" s="621"/>
      <c r="X33" s="621"/>
      <c r="Y33" s="622"/>
      <c r="Z33" s="673">
        <v>12.1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4620997</v>
      </c>
      <c r="CS33" s="639"/>
      <c r="CT33" s="639"/>
      <c r="CU33" s="639"/>
      <c r="CV33" s="639"/>
      <c r="CW33" s="639"/>
      <c r="CX33" s="639"/>
      <c r="CY33" s="640"/>
      <c r="CZ33" s="623">
        <v>37</v>
      </c>
      <c r="DA33" s="641"/>
      <c r="DB33" s="641"/>
      <c r="DC33" s="642"/>
      <c r="DD33" s="626">
        <v>3558204</v>
      </c>
      <c r="DE33" s="639"/>
      <c r="DF33" s="639"/>
      <c r="DG33" s="639"/>
      <c r="DH33" s="639"/>
      <c r="DI33" s="639"/>
      <c r="DJ33" s="639"/>
      <c r="DK33" s="640"/>
      <c r="DL33" s="626">
        <v>2225088</v>
      </c>
      <c r="DM33" s="639"/>
      <c r="DN33" s="639"/>
      <c r="DO33" s="639"/>
      <c r="DP33" s="639"/>
      <c r="DQ33" s="639"/>
      <c r="DR33" s="639"/>
      <c r="DS33" s="639"/>
      <c r="DT33" s="639"/>
      <c r="DU33" s="639"/>
      <c r="DV33" s="640"/>
      <c r="DW33" s="643">
        <v>33.799999999999997</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1750802</v>
      </c>
      <c r="CS34" s="621"/>
      <c r="CT34" s="621"/>
      <c r="CU34" s="621"/>
      <c r="CV34" s="621"/>
      <c r="CW34" s="621"/>
      <c r="CX34" s="621"/>
      <c r="CY34" s="622"/>
      <c r="CZ34" s="623">
        <v>14</v>
      </c>
      <c r="DA34" s="641"/>
      <c r="DB34" s="641"/>
      <c r="DC34" s="642"/>
      <c r="DD34" s="626">
        <v>1091990</v>
      </c>
      <c r="DE34" s="621"/>
      <c r="DF34" s="621"/>
      <c r="DG34" s="621"/>
      <c r="DH34" s="621"/>
      <c r="DI34" s="621"/>
      <c r="DJ34" s="621"/>
      <c r="DK34" s="622"/>
      <c r="DL34" s="626">
        <v>990273</v>
      </c>
      <c r="DM34" s="621"/>
      <c r="DN34" s="621"/>
      <c r="DO34" s="621"/>
      <c r="DP34" s="621"/>
      <c r="DQ34" s="621"/>
      <c r="DR34" s="621"/>
      <c r="DS34" s="621"/>
      <c r="DT34" s="621"/>
      <c r="DU34" s="621"/>
      <c r="DV34" s="622"/>
      <c r="DW34" s="643">
        <v>15.1</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252000</v>
      </c>
      <c r="S35" s="621"/>
      <c r="T35" s="621"/>
      <c r="U35" s="621"/>
      <c r="V35" s="621"/>
      <c r="W35" s="621"/>
      <c r="X35" s="621"/>
      <c r="Y35" s="622"/>
      <c r="Z35" s="673">
        <v>1.7</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1011978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5501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114083</v>
      </c>
      <c r="CS35" s="639"/>
      <c r="CT35" s="639"/>
      <c r="CU35" s="639"/>
      <c r="CV35" s="639"/>
      <c r="CW35" s="639"/>
      <c r="CX35" s="639"/>
      <c r="CY35" s="640"/>
      <c r="CZ35" s="623">
        <v>0.9</v>
      </c>
      <c r="DA35" s="641"/>
      <c r="DB35" s="641"/>
      <c r="DC35" s="642"/>
      <c r="DD35" s="626">
        <v>84271</v>
      </c>
      <c r="DE35" s="639"/>
      <c r="DF35" s="639"/>
      <c r="DG35" s="639"/>
      <c r="DH35" s="639"/>
      <c r="DI35" s="639"/>
      <c r="DJ35" s="639"/>
      <c r="DK35" s="640"/>
      <c r="DL35" s="626">
        <v>83634</v>
      </c>
      <c r="DM35" s="639"/>
      <c r="DN35" s="639"/>
      <c r="DO35" s="639"/>
      <c r="DP35" s="639"/>
      <c r="DQ35" s="639"/>
      <c r="DR35" s="639"/>
      <c r="DS35" s="639"/>
      <c r="DT35" s="639"/>
      <c r="DU35" s="639"/>
      <c r="DV35" s="640"/>
      <c r="DW35" s="643">
        <v>1.3</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14862028</v>
      </c>
      <c r="S36" s="661"/>
      <c r="T36" s="661"/>
      <c r="U36" s="661"/>
      <c r="V36" s="661"/>
      <c r="W36" s="661"/>
      <c r="X36" s="661"/>
      <c r="Y36" s="664"/>
      <c r="Z36" s="665">
        <v>100</v>
      </c>
      <c r="AA36" s="665"/>
      <c r="AB36" s="665"/>
      <c r="AC36" s="665"/>
      <c r="AD36" s="666">
        <v>6322183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169664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-31360</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856874</v>
      </c>
      <c r="CS36" s="621"/>
      <c r="CT36" s="621"/>
      <c r="CU36" s="621"/>
      <c r="CV36" s="621"/>
      <c r="CW36" s="621"/>
      <c r="CX36" s="621"/>
      <c r="CY36" s="622"/>
      <c r="CZ36" s="623">
        <v>6.9</v>
      </c>
      <c r="DA36" s="641"/>
      <c r="DB36" s="641"/>
      <c r="DC36" s="642"/>
      <c r="DD36" s="626">
        <v>620495</v>
      </c>
      <c r="DE36" s="621"/>
      <c r="DF36" s="621"/>
      <c r="DG36" s="621"/>
      <c r="DH36" s="621"/>
      <c r="DI36" s="621"/>
      <c r="DJ36" s="621"/>
      <c r="DK36" s="622"/>
      <c r="DL36" s="626">
        <v>534219</v>
      </c>
      <c r="DM36" s="621"/>
      <c r="DN36" s="621"/>
      <c r="DO36" s="621"/>
      <c r="DP36" s="621"/>
      <c r="DQ36" s="621"/>
      <c r="DR36" s="621"/>
      <c r="DS36" s="621"/>
      <c r="DT36" s="621"/>
      <c r="DU36" s="621"/>
      <c r="DV36" s="622"/>
      <c r="DW36" s="643">
        <v>8.1</v>
      </c>
      <c r="DX36" s="644"/>
      <c r="DY36" s="644"/>
      <c r="DZ36" s="644"/>
      <c r="EA36" s="644"/>
      <c r="EB36" s="644"/>
      <c r="EC36" s="645"/>
    </row>
    <row r="37" spans="2:133" ht="11.25" customHeight="1">
      <c r="AQ37" s="646" t="s">
        <v>314</v>
      </c>
      <c r="AR37" s="647"/>
      <c r="AS37" s="647"/>
      <c r="AT37" s="647"/>
      <c r="AU37" s="647"/>
      <c r="AV37" s="647"/>
      <c r="AW37" s="647"/>
      <c r="AX37" s="647"/>
      <c r="AY37" s="648"/>
      <c r="AZ37" s="620">
        <v>102114</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1348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18061</v>
      </c>
      <c r="CS37" s="639"/>
      <c r="CT37" s="639"/>
      <c r="CU37" s="639"/>
      <c r="CV37" s="639"/>
      <c r="CW37" s="639"/>
      <c r="CX37" s="639"/>
      <c r="CY37" s="640"/>
      <c r="CZ37" s="623">
        <v>0.1</v>
      </c>
      <c r="DA37" s="641"/>
      <c r="DB37" s="641"/>
      <c r="DC37" s="642"/>
      <c r="DD37" s="626">
        <v>18061</v>
      </c>
      <c r="DE37" s="639"/>
      <c r="DF37" s="639"/>
      <c r="DG37" s="639"/>
      <c r="DH37" s="639"/>
      <c r="DI37" s="639"/>
      <c r="DJ37" s="639"/>
      <c r="DK37" s="640"/>
      <c r="DL37" s="626">
        <v>18061</v>
      </c>
      <c r="DM37" s="639"/>
      <c r="DN37" s="639"/>
      <c r="DO37" s="639"/>
      <c r="DP37" s="639"/>
      <c r="DQ37" s="639"/>
      <c r="DR37" s="639"/>
      <c r="DS37" s="639"/>
      <c r="DT37" s="639"/>
      <c r="DU37" s="639"/>
      <c r="DV37" s="640"/>
      <c r="DW37" s="643">
        <v>0.3</v>
      </c>
      <c r="DX37" s="644"/>
      <c r="DY37" s="644"/>
      <c r="DZ37" s="644"/>
      <c r="EA37" s="644"/>
      <c r="EB37" s="644"/>
      <c r="EC37" s="645"/>
    </row>
    <row r="38" spans="2:133" ht="11.25" customHeight="1">
      <c r="AQ38" s="646" t="s">
        <v>317</v>
      </c>
      <c r="AR38" s="647"/>
      <c r="AS38" s="647"/>
      <c r="AT38" s="647"/>
      <c r="AU38" s="647"/>
      <c r="AV38" s="647"/>
      <c r="AW38" s="647"/>
      <c r="AX38" s="647"/>
      <c r="AY38" s="648"/>
      <c r="AZ38" s="620">
        <v>82122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2052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835714</v>
      </c>
      <c r="CS38" s="621"/>
      <c r="CT38" s="621"/>
      <c r="CU38" s="621"/>
      <c r="CV38" s="621"/>
      <c r="CW38" s="621"/>
      <c r="CX38" s="621"/>
      <c r="CY38" s="622"/>
      <c r="CZ38" s="623">
        <v>6.7</v>
      </c>
      <c r="DA38" s="641"/>
      <c r="DB38" s="641"/>
      <c r="DC38" s="642"/>
      <c r="DD38" s="626">
        <v>739848</v>
      </c>
      <c r="DE38" s="621"/>
      <c r="DF38" s="621"/>
      <c r="DG38" s="621"/>
      <c r="DH38" s="621"/>
      <c r="DI38" s="621"/>
      <c r="DJ38" s="621"/>
      <c r="DK38" s="622"/>
      <c r="DL38" s="626">
        <v>610362</v>
      </c>
      <c r="DM38" s="621"/>
      <c r="DN38" s="621"/>
      <c r="DO38" s="621"/>
      <c r="DP38" s="621"/>
      <c r="DQ38" s="621"/>
      <c r="DR38" s="621"/>
      <c r="DS38" s="621"/>
      <c r="DT38" s="621"/>
      <c r="DU38" s="621"/>
      <c r="DV38" s="622"/>
      <c r="DW38" s="643">
        <v>9.3000000000000007</v>
      </c>
      <c r="DX38" s="644"/>
      <c r="DY38" s="644"/>
      <c r="DZ38" s="644"/>
      <c r="EA38" s="644"/>
      <c r="EB38" s="644"/>
      <c r="EC38" s="645"/>
    </row>
    <row r="39" spans="2:133" ht="11.25" customHeight="1">
      <c r="AQ39" s="646" t="s">
        <v>320</v>
      </c>
      <c r="AR39" s="647"/>
      <c r="AS39" s="647"/>
      <c r="AT39" s="647"/>
      <c r="AU39" s="647"/>
      <c r="AV39" s="647"/>
      <c r="AW39" s="647"/>
      <c r="AX39" s="647"/>
      <c r="AY39" s="648"/>
      <c r="AZ39" s="620">
        <v>24948</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69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1043231</v>
      </c>
      <c r="CS39" s="639"/>
      <c r="CT39" s="639"/>
      <c r="CU39" s="639"/>
      <c r="CV39" s="639"/>
      <c r="CW39" s="639"/>
      <c r="CX39" s="639"/>
      <c r="CY39" s="640"/>
      <c r="CZ39" s="623">
        <v>8.4</v>
      </c>
      <c r="DA39" s="641"/>
      <c r="DB39" s="641"/>
      <c r="DC39" s="642"/>
      <c r="DD39" s="626">
        <v>1015000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101819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168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20293</v>
      </c>
      <c r="CS40" s="621"/>
      <c r="CT40" s="621"/>
      <c r="CU40" s="621"/>
      <c r="CV40" s="621"/>
      <c r="CW40" s="621"/>
      <c r="CX40" s="621"/>
      <c r="CY40" s="622"/>
      <c r="CZ40" s="623">
        <v>0.2</v>
      </c>
      <c r="DA40" s="641"/>
      <c r="DB40" s="641"/>
      <c r="DC40" s="642"/>
      <c r="DD40" s="626">
        <v>6600</v>
      </c>
      <c r="DE40" s="621"/>
      <c r="DF40" s="621"/>
      <c r="DG40" s="621"/>
      <c r="DH40" s="621"/>
      <c r="DI40" s="621"/>
      <c r="DJ40" s="621"/>
      <c r="DK40" s="622"/>
      <c r="DL40" s="626">
        <v>6600</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531311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397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3798441</v>
      </c>
      <c r="CS42" s="621"/>
      <c r="CT42" s="621"/>
      <c r="CU42" s="621"/>
      <c r="CV42" s="621"/>
      <c r="CW42" s="621"/>
      <c r="CX42" s="621"/>
      <c r="CY42" s="622"/>
      <c r="CZ42" s="623">
        <v>30.4</v>
      </c>
      <c r="DA42" s="624"/>
      <c r="DB42" s="624"/>
      <c r="DC42" s="625"/>
      <c r="DD42" s="626">
        <v>1046007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41439</v>
      </c>
      <c r="CS43" s="639"/>
      <c r="CT43" s="639"/>
      <c r="CU43" s="639"/>
      <c r="CV43" s="639"/>
      <c r="CW43" s="639"/>
      <c r="CX43" s="639"/>
      <c r="CY43" s="640"/>
      <c r="CZ43" s="623">
        <v>0.3</v>
      </c>
      <c r="DA43" s="641"/>
      <c r="DB43" s="641"/>
      <c r="DC43" s="642"/>
      <c r="DD43" s="626">
        <v>41439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3493462</v>
      </c>
      <c r="CS44" s="621"/>
      <c r="CT44" s="621"/>
      <c r="CU44" s="621"/>
      <c r="CV44" s="621"/>
      <c r="CW44" s="621"/>
      <c r="CX44" s="621"/>
      <c r="CY44" s="622"/>
      <c r="CZ44" s="623">
        <v>28</v>
      </c>
      <c r="DA44" s="624"/>
      <c r="DB44" s="624"/>
      <c r="DC44" s="625"/>
      <c r="DD44" s="626">
        <v>984971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1354846</v>
      </c>
      <c r="CS45" s="639"/>
      <c r="CT45" s="639"/>
      <c r="CU45" s="639"/>
      <c r="CV45" s="639"/>
      <c r="CW45" s="639"/>
      <c r="CX45" s="639"/>
      <c r="CY45" s="640"/>
      <c r="CZ45" s="623">
        <v>10.8</v>
      </c>
      <c r="DA45" s="641"/>
      <c r="DB45" s="641"/>
      <c r="DC45" s="642"/>
      <c r="DD45" s="626">
        <v>70917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2099692</v>
      </c>
      <c r="CS46" s="621"/>
      <c r="CT46" s="621"/>
      <c r="CU46" s="621"/>
      <c r="CV46" s="621"/>
      <c r="CW46" s="621"/>
      <c r="CX46" s="621"/>
      <c r="CY46" s="622"/>
      <c r="CZ46" s="623">
        <v>16.8</v>
      </c>
      <c r="DA46" s="624"/>
      <c r="DB46" s="624"/>
      <c r="DC46" s="625"/>
      <c r="DD46" s="626">
        <v>888430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304979</v>
      </c>
      <c r="CS47" s="639"/>
      <c r="CT47" s="639"/>
      <c r="CU47" s="639"/>
      <c r="CV47" s="639"/>
      <c r="CW47" s="639"/>
      <c r="CX47" s="639"/>
      <c r="CY47" s="640"/>
      <c r="CZ47" s="623">
        <v>2.4</v>
      </c>
      <c r="DA47" s="641"/>
      <c r="DB47" s="641"/>
      <c r="DC47" s="642"/>
      <c r="DD47" s="626">
        <v>61036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12489188</v>
      </c>
      <c r="CS49" s="605"/>
      <c r="CT49" s="605"/>
      <c r="CU49" s="605"/>
      <c r="CV49" s="605"/>
      <c r="CW49" s="605"/>
      <c r="CX49" s="605"/>
      <c r="CY49" s="606"/>
      <c r="CZ49" s="607">
        <v>100</v>
      </c>
      <c r="DA49" s="608"/>
      <c r="DB49" s="608"/>
      <c r="DC49" s="609"/>
      <c r="DD49" s="610">
        <v>8242912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14396</v>
      </c>
      <c r="R7" s="1134"/>
      <c r="S7" s="1134"/>
      <c r="T7" s="1134"/>
      <c r="U7" s="1134"/>
      <c r="V7" s="1134">
        <v>12077</v>
      </c>
      <c r="W7" s="1134"/>
      <c r="X7" s="1134"/>
      <c r="Y7" s="1134"/>
      <c r="Z7" s="1134"/>
      <c r="AA7" s="1134">
        <f>14396-12077</f>
        <v>2319</v>
      </c>
      <c r="AB7" s="1134"/>
      <c r="AC7" s="1134"/>
      <c r="AD7" s="1134"/>
      <c r="AE7" s="1135"/>
      <c r="AF7" s="1136">
        <v>1002</v>
      </c>
      <c r="AG7" s="1137"/>
      <c r="AH7" s="1137"/>
      <c r="AI7" s="1137"/>
      <c r="AJ7" s="1138"/>
      <c r="AK7" s="1120" t="s">
        <v>537</v>
      </c>
      <c r="AL7" s="1121"/>
      <c r="AM7" s="1121"/>
      <c r="AN7" s="1121"/>
      <c r="AO7" s="1121"/>
      <c r="AP7" s="1121">
        <v>14226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0</v>
      </c>
      <c r="CI7" s="1118"/>
      <c r="CJ7" s="1118"/>
      <c r="CK7" s="1118"/>
      <c r="CL7" s="1119"/>
      <c r="CM7" s="1117">
        <v>10</v>
      </c>
      <c r="CN7" s="1118"/>
      <c r="CO7" s="1118"/>
      <c r="CP7" s="1118"/>
      <c r="CQ7" s="1119"/>
      <c r="CR7" s="1117">
        <v>6</v>
      </c>
      <c r="CS7" s="1118"/>
      <c r="CT7" s="1118"/>
      <c r="CU7" s="1118"/>
      <c r="CV7" s="1119"/>
      <c r="CW7" s="1117" t="s">
        <v>550</v>
      </c>
      <c r="CX7" s="1118"/>
      <c r="CY7" s="1118"/>
      <c r="CZ7" s="1118"/>
      <c r="DA7" s="1119"/>
      <c r="DB7" s="1117" t="s">
        <v>551</v>
      </c>
      <c r="DC7" s="1118"/>
      <c r="DD7" s="1118"/>
      <c r="DE7" s="1118"/>
      <c r="DF7" s="1119"/>
      <c r="DG7" s="1117" t="s">
        <v>551</v>
      </c>
      <c r="DH7" s="1118"/>
      <c r="DI7" s="1118"/>
      <c r="DJ7" s="1118"/>
      <c r="DK7" s="1119"/>
      <c r="DL7" s="1117" t="s">
        <v>551</v>
      </c>
      <c r="DM7" s="1118"/>
      <c r="DN7" s="1118"/>
      <c r="DO7" s="1118"/>
      <c r="DP7" s="1119"/>
      <c r="DQ7" s="1117" t="s">
        <v>551</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557</v>
      </c>
      <c r="R8" s="1073"/>
      <c r="S8" s="1073"/>
      <c r="T8" s="1073"/>
      <c r="U8" s="1073"/>
      <c r="V8" s="1073">
        <v>503</v>
      </c>
      <c r="W8" s="1073"/>
      <c r="X8" s="1073"/>
      <c r="Y8" s="1073"/>
      <c r="Z8" s="1073"/>
      <c r="AA8" s="1073">
        <f>557-503</f>
        <v>54</v>
      </c>
      <c r="AB8" s="1073"/>
      <c r="AC8" s="1073"/>
      <c r="AD8" s="1073"/>
      <c r="AE8" s="1074"/>
      <c r="AF8" s="1048">
        <v>54</v>
      </c>
      <c r="AG8" s="1049"/>
      <c r="AH8" s="1049"/>
      <c r="AI8" s="1049"/>
      <c r="AJ8" s="1050"/>
      <c r="AK8" s="1115">
        <v>64</v>
      </c>
      <c r="AL8" s="1116"/>
      <c r="AM8" s="1116"/>
      <c r="AN8" s="1116"/>
      <c r="AO8" s="1116"/>
      <c r="AP8" s="1116" t="s">
        <v>537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0</v>
      </c>
      <c r="CI8" s="1019"/>
      <c r="CJ8" s="1019"/>
      <c r="CK8" s="1019"/>
      <c r="CL8" s="1020"/>
      <c r="CM8" s="1018">
        <v>-45</v>
      </c>
      <c r="CN8" s="1019"/>
      <c r="CO8" s="1019"/>
      <c r="CP8" s="1019"/>
      <c r="CQ8" s="1020"/>
      <c r="CR8" s="1018">
        <v>5</v>
      </c>
      <c r="CS8" s="1019"/>
      <c r="CT8" s="1019"/>
      <c r="CU8" s="1019"/>
      <c r="CV8" s="1020"/>
      <c r="CW8" s="1018" t="s">
        <v>551</v>
      </c>
      <c r="CX8" s="1019"/>
      <c r="CY8" s="1019"/>
      <c r="CZ8" s="1019"/>
      <c r="DA8" s="1020"/>
      <c r="DB8" s="1018">
        <v>274</v>
      </c>
      <c r="DC8" s="1019"/>
      <c r="DD8" s="1019"/>
      <c r="DE8" s="1019"/>
      <c r="DF8" s="1020"/>
      <c r="DG8" s="1018" t="s">
        <v>551</v>
      </c>
      <c r="DH8" s="1019"/>
      <c r="DI8" s="1019"/>
      <c r="DJ8" s="1019"/>
      <c r="DK8" s="1020"/>
      <c r="DL8" s="1018" t="s">
        <v>551</v>
      </c>
      <c r="DM8" s="1019"/>
      <c r="DN8" s="1019"/>
      <c r="DO8" s="1019"/>
      <c r="DP8" s="1020"/>
      <c r="DQ8" s="1018" t="s">
        <v>552</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0</v>
      </c>
      <c r="CI9" s="1019"/>
      <c r="CJ9" s="1019"/>
      <c r="CK9" s="1019"/>
      <c r="CL9" s="1020"/>
      <c r="CM9" s="1018">
        <v>15</v>
      </c>
      <c r="CN9" s="1019"/>
      <c r="CO9" s="1019"/>
      <c r="CP9" s="1019"/>
      <c r="CQ9" s="1020"/>
      <c r="CR9" s="1018">
        <v>36</v>
      </c>
      <c r="CS9" s="1019"/>
      <c r="CT9" s="1019"/>
      <c r="CU9" s="1019"/>
      <c r="CV9" s="1020"/>
      <c r="CW9" s="1018">
        <v>4</v>
      </c>
      <c r="CX9" s="1019"/>
      <c r="CY9" s="1019"/>
      <c r="CZ9" s="1019"/>
      <c r="DA9" s="1020"/>
      <c r="DB9" s="1018" t="s">
        <v>551</v>
      </c>
      <c r="DC9" s="1019"/>
      <c r="DD9" s="1019"/>
      <c r="DE9" s="1019"/>
      <c r="DF9" s="1020"/>
      <c r="DG9" s="1018" t="s">
        <v>551</v>
      </c>
      <c r="DH9" s="1019"/>
      <c r="DI9" s="1019"/>
      <c r="DJ9" s="1019"/>
      <c r="DK9" s="1020"/>
      <c r="DL9" s="1018" t="s">
        <v>551</v>
      </c>
      <c r="DM9" s="1019"/>
      <c r="DN9" s="1019"/>
      <c r="DO9" s="1019"/>
      <c r="DP9" s="1020"/>
      <c r="DQ9" s="1018" t="s">
        <v>551</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549</v>
      </c>
      <c r="BT10" s="1044"/>
      <c r="BU10" s="1044"/>
      <c r="BV10" s="1044"/>
      <c r="BW10" s="1044"/>
      <c r="BX10" s="1044"/>
      <c r="BY10" s="1044"/>
      <c r="BZ10" s="1044"/>
      <c r="CA10" s="1044"/>
      <c r="CB10" s="1044"/>
      <c r="CC10" s="1044"/>
      <c r="CD10" s="1044"/>
      <c r="CE10" s="1044"/>
      <c r="CF10" s="1044"/>
      <c r="CG10" s="1045"/>
      <c r="CH10" s="1018">
        <v>-4</v>
      </c>
      <c r="CI10" s="1019"/>
      <c r="CJ10" s="1019"/>
      <c r="CK10" s="1019"/>
      <c r="CL10" s="1020"/>
      <c r="CM10" s="1018">
        <v>8</v>
      </c>
      <c r="CN10" s="1019"/>
      <c r="CO10" s="1019"/>
      <c r="CP10" s="1019"/>
      <c r="CQ10" s="1020"/>
      <c r="CR10" s="1018">
        <v>10</v>
      </c>
      <c r="CS10" s="1019"/>
      <c r="CT10" s="1019"/>
      <c r="CU10" s="1019"/>
      <c r="CV10" s="1020"/>
      <c r="CW10" s="1018" t="s">
        <v>551</v>
      </c>
      <c r="CX10" s="1019"/>
      <c r="CY10" s="1019"/>
      <c r="CZ10" s="1019"/>
      <c r="DA10" s="1020"/>
      <c r="DB10" s="1018" t="s">
        <v>551</v>
      </c>
      <c r="DC10" s="1019"/>
      <c r="DD10" s="1019"/>
      <c r="DE10" s="1019"/>
      <c r="DF10" s="1020"/>
      <c r="DG10" s="1018" t="s">
        <v>552</v>
      </c>
      <c r="DH10" s="1019"/>
      <c r="DI10" s="1019"/>
      <c r="DJ10" s="1019"/>
      <c r="DK10" s="1020"/>
      <c r="DL10" s="1018" t="s">
        <v>551</v>
      </c>
      <c r="DM10" s="1019"/>
      <c r="DN10" s="1019"/>
      <c r="DO10" s="1019"/>
      <c r="DP10" s="1020"/>
      <c r="DQ10" s="1018" t="s">
        <v>551</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553</v>
      </c>
      <c r="BT11" s="1044"/>
      <c r="BU11" s="1044"/>
      <c r="BV11" s="1044"/>
      <c r="BW11" s="1044"/>
      <c r="BX11" s="1044"/>
      <c r="BY11" s="1044"/>
      <c r="BZ11" s="1044"/>
      <c r="CA11" s="1044"/>
      <c r="CB11" s="1044"/>
      <c r="CC11" s="1044"/>
      <c r="CD11" s="1044"/>
      <c r="CE11" s="1044"/>
      <c r="CF11" s="1044"/>
      <c r="CG11" s="1045"/>
      <c r="CH11" s="1018">
        <v>-8</v>
      </c>
      <c r="CI11" s="1019"/>
      <c r="CJ11" s="1019"/>
      <c r="CK11" s="1019"/>
      <c r="CL11" s="1020"/>
      <c r="CM11" s="1018" t="s">
        <v>554</v>
      </c>
      <c r="CN11" s="1019"/>
      <c r="CO11" s="1019"/>
      <c r="CP11" s="1019"/>
      <c r="CQ11" s="1020"/>
      <c r="CR11" s="1018">
        <v>2</v>
      </c>
      <c r="CS11" s="1019"/>
      <c r="CT11" s="1019"/>
      <c r="CU11" s="1019"/>
      <c r="CV11" s="1020"/>
      <c r="CW11" s="1018" t="s">
        <v>551</v>
      </c>
      <c r="CX11" s="1019"/>
      <c r="CY11" s="1019"/>
      <c r="CZ11" s="1019"/>
      <c r="DA11" s="1020"/>
      <c r="DB11" s="1018" t="s">
        <v>551</v>
      </c>
      <c r="DC11" s="1019"/>
      <c r="DD11" s="1019"/>
      <c r="DE11" s="1019"/>
      <c r="DF11" s="1020"/>
      <c r="DG11" s="1018" t="s">
        <v>551</v>
      </c>
      <c r="DH11" s="1019"/>
      <c r="DI11" s="1019"/>
      <c r="DJ11" s="1019"/>
      <c r="DK11" s="1020"/>
      <c r="DL11" s="1018" t="s">
        <v>551</v>
      </c>
      <c r="DM11" s="1019"/>
      <c r="DN11" s="1019"/>
      <c r="DO11" s="1019"/>
      <c r="DP11" s="1020"/>
      <c r="DQ11" s="1018" t="s">
        <v>551</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14862</v>
      </c>
      <c r="R23" s="1098"/>
      <c r="S23" s="1098"/>
      <c r="T23" s="1098"/>
      <c r="U23" s="1098"/>
      <c r="V23" s="1098">
        <v>12489</v>
      </c>
      <c r="W23" s="1098"/>
      <c r="X23" s="1098"/>
      <c r="Y23" s="1098"/>
      <c r="Z23" s="1098"/>
      <c r="AA23" s="1098">
        <v>2373</v>
      </c>
      <c r="AB23" s="1098"/>
      <c r="AC23" s="1098"/>
      <c r="AD23" s="1098"/>
      <c r="AE23" s="1099"/>
      <c r="AF23" s="1100">
        <v>1056</v>
      </c>
      <c r="AG23" s="1098"/>
      <c r="AH23" s="1098"/>
      <c r="AI23" s="1098"/>
      <c r="AJ23" s="1101"/>
      <c r="AK23" s="1102"/>
      <c r="AL23" s="1103"/>
      <c r="AM23" s="1103"/>
      <c r="AN23" s="1103"/>
      <c r="AO23" s="1103"/>
      <c r="AP23" s="1098">
        <v>14226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1023</v>
      </c>
      <c r="R28" s="1083"/>
      <c r="S28" s="1083"/>
      <c r="T28" s="1083"/>
      <c r="U28" s="1083"/>
      <c r="V28" s="1083">
        <v>1018</v>
      </c>
      <c r="W28" s="1083"/>
      <c r="X28" s="1083"/>
      <c r="Y28" s="1083"/>
      <c r="Z28" s="1083"/>
      <c r="AA28" s="1083">
        <v>6</v>
      </c>
      <c r="AB28" s="1083"/>
      <c r="AC28" s="1083"/>
      <c r="AD28" s="1083"/>
      <c r="AE28" s="1084"/>
      <c r="AF28" s="1085">
        <v>6</v>
      </c>
      <c r="AG28" s="1083"/>
      <c r="AH28" s="1083"/>
      <c r="AI28" s="1083"/>
      <c r="AJ28" s="1086"/>
      <c r="AK28" s="1087">
        <v>67</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1003</v>
      </c>
      <c r="R29" s="1073"/>
      <c r="S29" s="1073"/>
      <c r="T29" s="1073"/>
      <c r="U29" s="1073"/>
      <c r="V29" s="1073">
        <v>472</v>
      </c>
      <c r="W29" s="1073"/>
      <c r="X29" s="1073"/>
      <c r="Y29" s="1073"/>
      <c r="Z29" s="1073"/>
      <c r="AA29" s="1073">
        <f>1003-472</f>
        <v>531</v>
      </c>
      <c r="AB29" s="1073"/>
      <c r="AC29" s="1073"/>
      <c r="AD29" s="1073"/>
      <c r="AE29" s="1074"/>
      <c r="AF29" s="1048">
        <v>531</v>
      </c>
      <c r="AG29" s="1049"/>
      <c r="AH29" s="1049"/>
      <c r="AI29" s="1049"/>
      <c r="AJ29" s="1050"/>
      <c r="AK29" s="1009">
        <v>35</v>
      </c>
      <c r="AL29" s="1000"/>
      <c r="AM29" s="1000"/>
      <c r="AN29" s="1000"/>
      <c r="AO29" s="1000"/>
      <c r="AP29" s="1000">
        <v>244</v>
      </c>
      <c r="AQ29" s="1000"/>
      <c r="AR29" s="1000"/>
      <c r="AS29" s="1000"/>
      <c r="AT29" s="1000"/>
      <c r="AU29" s="1000">
        <v>16</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1774</v>
      </c>
      <c r="R30" s="1073"/>
      <c r="S30" s="1073"/>
      <c r="T30" s="1073"/>
      <c r="U30" s="1073"/>
      <c r="V30" s="1073">
        <v>1762</v>
      </c>
      <c r="W30" s="1073"/>
      <c r="X30" s="1073"/>
      <c r="Y30" s="1073"/>
      <c r="Z30" s="1073"/>
      <c r="AA30" s="1073">
        <f>1774-1762</f>
        <v>12</v>
      </c>
      <c r="AB30" s="1073"/>
      <c r="AC30" s="1073"/>
      <c r="AD30" s="1073"/>
      <c r="AE30" s="1074"/>
      <c r="AF30" s="1048">
        <v>12</v>
      </c>
      <c r="AG30" s="1049"/>
      <c r="AH30" s="1049"/>
      <c r="AI30" s="1049"/>
      <c r="AJ30" s="1050"/>
      <c r="AK30" s="1009">
        <v>241</v>
      </c>
      <c r="AL30" s="1000"/>
      <c r="AM30" s="1000"/>
      <c r="AN30" s="1000"/>
      <c r="AO30" s="1000"/>
      <c r="AP30" s="1000" t="s">
        <v>545</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176</v>
      </c>
      <c r="R31" s="1073"/>
      <c r="S31" s="1073"/>
      <c r="T31" s="1073"/>
      <c r="U31" s="1073"/>
      <c r="V31" s="1073">
        <v>171</v>
      </c>
      <c r="W31" s="1073"/>
      <c r="X31" s="1073"/>
      <c r="Y31" s="1073"/>
      <c r="Z31" s="1073"/>
      <c r="AA31" s="1073">
        <f>176-171</f>
        <v>5</v>
      </c>
      <c r="AB31" s="1073"/>
      <c r="AC31" s="1073"/>
      <c r="AD31" s="1073"/>
      <c r="AE31" s="1074"/>
      <c r="AF31" s="1048">
        <v>5</v>
      </c>
      <c r="AG31" s="1049"/>
      <c r="AH31" s="1049"/>
      <c r="AI31" s="1049"/>
      <c r="AJ31" s="1050"/>
      <c r="AK31" s="1009">
        <v>71</v>
      </c>
      <c r="AL31" s="1000"/>
      <c r="AM31" s="1000"/>
      <c r="AN31" s="1000"/>
      <c r="AO31" s="1000"/>
      <c r="AP31" s="1000" t="s">
        <v>545</v>
      </c>
      <c r="AQ31" s="1000"/>
      <c r="AR31" s="1000"/>
      <c r="AS31" s="1000"/>
      <c r="AT31" s="1000"/>
      <c r="AU31" s="1000" t="s">
        <v>545</v>
      </c>
      <c r="AV31" s="1000"/>
      <c r="AW31" s="1000"/>
      <c r="AX31" s="1000"/>
      <c r="AY31" s="1000"/>
      <c r="AZ31" s="1071" t="s">
        <v>545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31</v>
      </c>
      <c r="R32" s="1073"/>
      <c r="S32" s="1073"/>
      <c r="T32" s="1073"/>
      <c r="U32" s="1073"/>
      <c r="V32" s="1073">
        <v>26</v>
      </c>
      <c r="W32" s="1073"/>
      <c r="X32" s="1073"/>
      <c r="Y32" s="1073"/>
      <c r="Z32" s="1073"/>
      <c r="AA32" s="1073">
        <v>5</v>
      </c>
      <c r="AB32" s="1073"/>
      <c r="AC32" s="1073"/>
      <c r="AD32" s="1073"/>
      <c r="AE32" s="1074"/>
      <c r="AF32" s="1048">
        <v>5</v>
      </c>
      <c r="AG32" s="1049"/>
      <c r="AH32" s="1049"/>
      <c r="AI32" s="1049"/>
      <c r="AJ32" s="1050"/>
      <c r="AK32" s="1009" t="s">
        <v>545</v>
      </c>
      <c r="AL32" s="1000"/>
      <c r="AM32" s="1000"/>
      <c r="AN32" s="1000"/>
      <c r="AO32" s="1000"/>
      <c r="AP32" s="1000">
        <v>164</v>
      </c>
      <c r="AQ32" s="1000"/>
      <c r="AR32" s="1000"/>
      <c r="AS32" s="1000"/>
      <c r="AT32" s="1000"/>
      <c r="AU32" s="1000" t="s">
        <v>545</v>
      </c>
      <c r="AV32" s="1000"/>
      <c r="AW32" s="1000"/>
      <c r="AX32" s="1000"/>
      <c r="AY32" s="1000"/>
      <c r="AZ32" s="1071" t="s">
        <v>545</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572</v>
      </c>
      <c r="R33" s="1073"/>
      <c r="S33" s="1073"/>
      <c r="T33" s="1073"/>
      <c r="U33" s="1073"/>
      <c r="V33" s="1073">
        <v>584</v>
      </c>
      <c r="W33" s="1073"/>
      <c r="X33" s="1073"/>
      <c r="Y33" s="1073"/>
      <c r="Z33" s="1073"/>
      <c r="AA33" s="1073">
        <f>572-584</f>
        <v>-12</v>
      </c>
      <c r="AB33" s="1073"/>
      <c r="AC33" s="1073"/>
      <c r="AD33" s="1073"/>
      <c r="AE33" s="1074"/>
      <c r="AF33" s="1048">
        <v>377</v>
      </c>
      <c r="AG33" s="1049"/>
      <c r="AH33" s="1049"/>
      <c r="AI33" s="1049"/>
      <c r="AJ33" s="1050"/>
      <c r="AK33" s="1009">
        <v>110</v>
      </c>
      <c r="AL33" s="1000"/>
      <c r="AM33" s="1000"/>
      <c r="AN33" s="1000"/>
      <c r="AO33" s="1000"/>
      <c r="AP33" s="1000">
        <v>424</v>
      </c>
      <c r="AQ33" s="1000"/>
      <c r="AR33" s="1000"/>
      <c r="AS33" s="1000"/>
      <c r="AT33" s="1000"/>
      <c r="AU33" s="1000">
        <v>316</v>
      </c>
      <c r="AV33" s="1000"/>
      <c r="AW33" s="1000"/>
      <c r="AX33" s="1000"/>
      <c r="AY33" s="1000"/>
      <c r="AZ33" s="1071" t="s">
        <v>545</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387</v>
      </c>
      <c r="C34" s="1067"/>
      <c r="D34" s="1067"/>
      <c r="E34" s="1067"/>
      <c r="F34" s="1067"/>
      <c r="G34" s="1067"/>
      <c r="H34" s="1067"/>
      <c r="I34" s="1067"/>
      <c r="J34" s="1067"/>
      <c r="K34" s="1067"/>
      <c r="L34" s="1067"/>
      <c r="M34" s="1067"/>
      <c r="N34" s="1067"/>
      <c r="O34" s="1067"/>
      <c r="P34" s="1068"/>
      <c r="Q34" s="1072">
        <v>600</v>
      </c>
      <c r="R34" s="1073"/>
      <c r="S34" s="1073"/>
      <c r="T34" s="1073"/>
      <c r="U34" s="1073"/>
      <c r="V34" s="1073">
        <v>384</v>
      </c>
      <c r="W34" s="1073"/>
      <c r="X34" s="1073"/>
      <c r="Y34" s="1073"/>
      <c r="Z34" s="1073"/>
      <c r="AA34" s="1073">
        <v>216</v>
      </c>
      <c r="AB34" s="1073"/>
      <c r="AC34" s="1073"/>
      <c r="AD34" s="1073"/>
      <c r="AE34" s="1074"/>
      <c r="AF34" s="1048">
        <v>9</v>
      </c>
      <c r="AG34" s="1049"/>
      <c r="AH34" s="1049"/>
      <c r="AI34" s="1049"/>
      <c r="AJ34" s="1050"/>
      <c r="AK34" s="1009">
        <v>102</v>
      </c>
      <c r="AL34" s="1000"/>
      <c r="AM34" s="1000"/>
      <c r="AN34" s="1000"/>
      <c r="AO34" s="1000"/>
      <c r="AP34" s="1000">
        <v>568</v>
      </c>
      <c r="AQ34" s="1000"/>
      <c r="AR34" s="1000"/>
      <c r="AS34" s="1000"/>
      <c r="AT34" s="1000"/>
      <c r="AU34" s="1000">
        <v>384</v>
      </c>
      <c r="AV34" s="1000"/>
      <c r="AW34" s="1000"/>
      <c r="AX34" s="1000"/>
      <c r="AY34" s="1000"/>
      <c r="AZ34" s="1071" t="s">
        <v>545</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389</v>
      </c>
      <c r="C35" s="1067"/>
      <c r="D35" s="1067"/>
      <c r="E35" s="1067"/>
      <c r="F35" s="1067"/>
      <c r="G35" s="1067"/>
      <c r="H35" s="1067"/>
      <c r="I35" s="1067"/>
      <c r="J35" s="1067"/>
      <c r="K35" s="1067"/>
      <c r="L35" s="1067"/>
      <c r="M35" s="1067"/>
      <c r="N35" s="1067"/>
      <c r="O35" s="1067"/>
      <c r="P35" s="1068"/>
      <c r="Q35" s="1072">
        <v>195</v>
      </c>
      <c r="R35" s="1073"/>
      <c r="S35" s="1073"/>
      <c r="T35" s="1073"/>
      <c r="U35" s="1073"/>
      <c r="V35" s="1073">
        <v>161</v>
      </c>
      <c r="W35" s="1073"/>
      <c r="X35" s="1073"/>
      <c r="Y35" s="1073"/>
      <c r="Z35" s="1073"/>
      <c r="AA35" s="1073">
        <f>195-161</f>
        <v>34</v>
      </c>
      <c r="AB35" s="1073"/>
      <c r="AC35" s="1073"/>
      <c r="AD35" s="1073"/>
      <c r="AE35" s="1074"/>
      <c r="AF35" s="1048">
        <v>34</v>
      </c>
      <c r="AG35" s="1049"/>
      <c r="AH35" s="1049"/>
      <c r="AI35" s="1049"/>
      <c r="AJ35" s="1050"/>
      <c r="AK35" s="1009">
        <v>82</v>
      </c>
      <c r="AL35" s="1000"/>
      <c r="AM35" s="1000"/>
      <c r="AN35" s="1000"/>
      <c r="AO35" s="1000"/>
      <c r="AP35" s="1000">
        <v>615</v>
      </c>
      <c r="AQ35" s="1000"/>
      <c r="AR35" s="1000"/>
      <c r="AS35" s="1000"/>
      <c r="AT35" s="1000"/>
      <c r="AU35" s="1000">
        <v>634</v>
      </c>
      <c r="AV35" s="1000"/>
      <c r="AW35" s="1000"/>
      <c r="AX35" s="1000"/>
      <c r="AY35" s="1000"/>
      <c r="AZ35" s="1071" t="s">
        <v>545</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979</v>
      </c>
      <c r="AG63" s="988"/>
      <c r="AH63" s="988"/>
      <c r="AI63" s="988"/>
      <c r="AJ63" s="1059"/>
      <c r="AK63" s="1060"/>
      <c r="AL63" s="992"/>
      <c r="AM63" s="992"/>
      <c r="AN63" s="992"/>
      <c r="AO63" s="992"/>
      <c r="AP63" s="988">
        <v>2015</v>
      </c>
      <c r="AQ63" s="988"/>
      <c r="AR63" s="988"/>
      <c r="AS63" s="988"/>
      <c r="AT63" s="988"/>
      <c r="AU63" s="988">
        <v>1350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166</v>
      </c>
      <c r="R68" s="1011"/>
      <c r="S68" s="1011"/>
      <c r="T68" s="1011"/>
      <c r="U68" s="1011"/>
      <c r="V68" s="1011">
        <v>152</v>
      </c>
      <c r="W68" s="1011"/>
      <c r="X68" s="1011"/>
      <c r="Y68" s="1011"/>
      <c r="Z68" s="1011"/>
      <c r="AA68" s="1011">
        <v>14</v>
      </c>
      <c r="AB68" s="1011"/>
      <c r="AC68" s="1011"/>
      <c r="AD68" s="1011"/>
      <c r="AE68" s="1011"/>
      <c r="AF68" s="1011">
        <v>14</v>
      </c>
      <c r="AG68" s="1011"/>
      <c r="AH68" s="1011"/>
      <c r="AI68" s="1011"/>
      <c r="AJ68" s="1011"/>
      <c r="AK68" s="1011">
        <v>8</v>
      </c>
      <c r="AL68" s="1011"/>
      <c r="AM68" s="1011"/>
      <c r="AN68" s="1011"/>
      <c r="AO68" s="1011"/>
      <c r="AP68" s="1011" t="s">
        <v>544</v>
      </c>
      <c r="AQ68" s="1011"/>
      <c r="AR68" s="1011"/>
      <c r="AS68" s="1011"/>
      <c r="AT68" s="1011"/>
      <c r="AU68" s="1011" t="s">
        <v>545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5737</v>
      </c>
      <c r="R69" s="1000"/>
      <c r="S69" s="1000"/>
      <c r="T69" s="1000"/>
      <c r="U69" s="1000"/>
      <c r="V69" s="1000">
        <v>5407</v>
      </c>
      <c r="W69" s="1000"/>
      <c r="X69" s="1000"/>
      <c r="Y69" s="1000"/>
      <c r="Z69" s="1000"/>
      <c r="AA69" s="1000">
        <v>330</v>
      </c>
      <c r="AB69" s="1000"/>
      <c r="AC69" s="1000"/>
      <c r="AD69" s="1000"/>
      <c r="AE69" s="1000"/>
      <c r="AF69" s="1000">
        <v>330</v>
      </c>
      <c r="AG69" s="1000"/>
      <c r="AH69" s="1000"/>
      <c r="AI69" s="1000"/>
      <c r="AJ69" s="1000"/>
      <c r="AK69" s="1000">
        <v>12</v>
      </c>
      <c r="AL69" s="1000"/>
      <c r="AM69" s="1000"/>
      <c r="AN69" s="1000"/>
      <c r="AO69" s="1000"/>
      <c r="AP69" s="1000" t="s">
        <v>545</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121</v>
      </c>
      <c r="R70" s="1000"/>
      <c r="S70" s="1000"/>
      <c r="T70" s="1000"/>
      <c r="U70" s="1000"/>
      <c r="V70" s="1000">
        <v>60</v>
      </c>
      <c r="W70" s="1000"/>
      <c r="X70" s="1000"/>
      <c r="Y70" s="1000"/>
      <c r="Z70" s="1000"/>
      <c r="AA70" s="1000">
        <v>61</v>
      </c>
      <c r="AB70" s="1000"/>
      <c r="AC70" s="1000"/>
      <c r="AD70" s="1000"/>
      <c r="AE70" s="1000"/>
      <c r="AF70" s="1000">
        <v>61</v>
      </c>
      <c r="AG70" s="1000"/>
      <c r="AH70" s="1000"/>
      <c r="AI70" s="1000"/>
      <c r="AJ70" s="1000"/>
      <c r="AK70" s="1000" t="s">
        <v>545</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2</v>
      </c>
      <c r="R71" s="1000"/>
      <c r="S71" s="1000"/>
      <c r="T71" s="1000"/>
      <c r="U71" s="1000"/>
      <c r="V71" s="1000">
        <v>1</v>
      </c>
      <c r="W71" s="1000"/>
      <c r="X71" s="1000"/>
      <c r="Y71" s="1000"/>
      <c r="Z71" s="1000"/>
      <c r="AA71" s="1000">
        <v>1</v>
      </c>
      <c r="AB71" s="1000"/>
      <c r="AC71" s="1000"/>
      <c r="AD71" s="1000"/>
      <c r="AE71" s="1000"/>
      <c r="AF71" s="1000">
        <v>1</v>
      </c>
      <c r="AG71" s="1000"/>
      <c r="AH71" s="1000"/>
      <c r="AI71" s="1000"/>
      <c r="AJ71" s="1000"/>
      <c r="AK71" s="1000" t="s">
        <v>545</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1022</v>
      </c>
      <c r="R72" s="1000"/>
      <c r="S72" s="1000"/>
      <c r="T72" s="1000"/>
      <c r="U72" s="1000"/>
      <c r="V72" s="1000">
        <v>1018</v>
      </c>
      <c r="W72" s="1000"/>
      <c r="X72" s="1000"/>
      <c r="Y72" s="1000"/>
      <c r="Z72" s="1000"/>
      <c r="AA72" s="1000">
        <v>4</v>
      </c>
      <c r="AB72" s="1000"/>
      <c r="AC72" s="1000"/>
      <c r="AD72" s="1000"/>
      <c r="AE72" s="1000"/>
      <c r="AF72" s="1000">
        <v>4</v>
      </c>
      <c r="AG72" s="1000"/>
      <c r="AH72" s="1000"/>
      <c r="AI72" s="1000"/>
      <c r="AJ72" s="1000"/>
      <c r="AK72" s="1000">
        <v>7</v>
      </c>
      <c r="AL72" s="1000"/>
      <c r="AM72" s="1000"/>
      <c r="AN72" s="1000"/>
      <c r="AO72" s="1000"/>
      <c r="AP72" s="1000" t="s">
        <v>545</v>
      </c>
      <c r="AQ72" s="1000"/>
      <c r="AR72" s="1000"/>
      <c r="AS72" s="1000"/>
      <c r="AT72" s="1000"/>
      <c r="AU72" s="1000" t="s">
        <v>545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126823</v>
      </c>
      <c r="R73" s="1000"/>
      <c r="S73" s="1000"/>
      <c r="T73" s="1000"/>
      <c r="U73" s="1000"/>
      <c r="V73" s="1000">
        <v>119653</v>
      </c>
      <c r="W73" s="1000"/>
      <c r="X73" s="1000"/>
      <c r="Y73" s="1000"/>
      <c r="Z73" s="1000"/>
      <c r="AA73" s="1000">
        <v>7170</v>
      </c>
      <c r="AB73" s="1000"/>
      <c r="AC73" s="1000"/>
      <c r="AD73" s="1000"/>
      <c r="AE73" s="1000"/>
      <c r="AF73" s="1000">
        <v>7170</v>
      </c>
      <c r="AG73" s="1000"/>
      <c r="AH73" s="1000"/>
      <c r="AI73" s="1000"/>
      <c r="AJ73" s="1000"/>
      <c r="AK73" s="1000" t="s">
        <v>545</v>
      </c>
      <c r="AL73" s="1000"/>
      <c r="AM73" s="1000"/>
      <c r="AN73" s="1000"/>
      <c r="AO73" s="1000"/>
      <c r="AP73" s="1000" t="s">
        <v>545</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7580</v>
      </c>
      <c r="AG88" s="988"/>
      <c r="AH88" s="988"/>
      <c r="AI88" s="988"/>
      <c r="AJ88" s="988"/>
      <c r="AK88" s="992"/>
      <c r="AL88" s="992"/>
      <c r="AM88" s="992"/>
      <c r="AN88" s="992"/>
      <c r="AO88" s="992"/>
      <c r="AP88" s="988" t="s">
        <v>555</v>
      </c>
      <c r="AQ88" s="988"/>
      <c r="AR88" s="988"/>
      <c r="AS88" s="988"/>
      <c r="AT88" s="988"/>
      <c r="AU88" s="988" t="s">
        <v>555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59</v>
      </c>
      <c r="CS102" s="980"/>
      <c r="CT102" s="980"/>
      <c r="CU102" s="980"/>
      <c r="CV102" s="981"/>
      <c r="CW102" s="979">
        <v>4</v>
      </c>
      <c r="CX102" s="980"/>
      <c r="CY102" s="980"/>
      <c r="CZ102" s="980"/>
      <c r="DA102" s="981"/>
      <c r="DB102" s="979">
        <v>274</v>
      </c>
      <c r="DC102" s="980"/>
      <c r="DD102" s="980"/>
      <c r="DE102" s="980"/>
      <c r="DF102" s="981"/>
      <c r="DG102" s="979" t="s">
        <v>537</v>
      </c>
      <c r="DH102" s="980"/>
      <c r="DI102" s="980"/>
      <c r="DJ102" s="980"/>
      <c r="DK102" s="981"/>
      <c r="DL102" s="979" t="s">
        <v>537</v>
      </c>
      <c r="DM102" s="980"/>
      <c r="DN102" s="980"/>
      <c r="DO102" s="980"/>
      <c r="DP102" s="981"/>
      <c r="DQ102" s="979" t="s">
        <v>550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1750177</v>
      </c>
      <c r="AB110" s="916"/>
      <c r="AC110" s="916"/>
      <c r="AD110" s="916"/>
      <c r="AE110" s="917"/>
      <c r="AF110" s="918">
        <v>1783772</v>
      </c>
      <c r="AG110" s="916"/>
      <c r="AH110" s="916"/>
      <c r="AI110" s="916"/>
      <c r="AJ110" s="917"/>
      <c r="AK110" s="918">
        <v>1689930</v>
      </c>
      <c r="AL110" s="916"/>
      <c r="AM110" s="916"/>
      <c r="AN110" s="916"/>
      <c r="AO110" s="917"/>
      <c r="AP110" s="919">
        <v>33.5</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14300890</v>
      </c>
      <c r="BR110" s="863"/>
      <c r="BS110" s="863"/>
      <c r="BT110" s="863"/>
      <c r="BU110" s="863"/>
      <c r="BV110" s="863">
        <v>13997510</v>
      </c>
      <c r="BW110" s="863"/>
      <c r="BX110" s="863"/>
      <c r="BY110" s="863"/>
      <c r="BZ110" s="863"/>
      <c r="CA110" s="863">
        <v>14226405</v>
      </c>
      <c r="CB110" s="863"/>
      <c r="CC110" s="863"/>
      <c r="CD110" s="863"/>
      <c r="CE110" s="863"/>
      <c r="CF110" s="887">
        <v>281.89999999999998</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413</v>
      </c>
      <c r="BR111" s="835"/>
      <c r="BS111" s="835"/>
      <c r="BT111" s="835"/>
      <c r="BU111" s="835"/>
      <c r="BV111" s="835" t="s">
        <v>413</v>
      </c>
      <c r="BW111" s="835"/>
      <c r="BX111" s="835"/>
      <c r="BY111" s="835"/>
      <c r="BZ111" s="835"/>
      <c r="CA111" s="835" t="s">
        <v>413</v>
      </c>
      <c r="CB111" s="835"/>
      <c r="CC111" s="835"/>
      <c r="CD111" s="835"/>
      <c r="CE111" s="835"/>
      <c r="CF111" s="896" t="s">
        <v>413</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413</v>
      </c>
      <c r="DH111" s="835"/>
      <c r="DI111" s="835"/>
      <c r="DJ111" s="835"/>
      <c r="DK111" s="835"/>
      <c r="DL111" s="835" t="s">
        <v>413</v>
      </c>
      <c r="DM111" s="835"/>
      <c r="DN111" s="835"/>
      <c r="DO111" s="835"/>
      <c r="DP111" s="835"/>
      <c r="DQ111" s="835" t="s">
        <v>413</v>
      </c>
      <c r="DR111" s="835"/>
      <c r="DS111" s="835"/>
      <c r="DT111" s="835"/>
      <c r="DU111" s="835"/>
      <c r="DV111" s="812" t="s">
        <v>413</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1239918</v>
      </c>
      <c r="BR112" s="835"/>
      <c r="BS112" s="835"/>
      <c r="BT112" s="835"/>
      <c r="BU112" s="835"/>
      <c r="BV112" s="835">
        <v>1324290</v>
      </c>
      <c r="BW112" s="835"/>
      <c r="BX112" s="835"/>
      <c r="BY112" s="835"/>
      <c r="BZ112" s="835"/>
      <c r="CA112" s="835">
        <v>1352250</v>
      </c>
      <c r="CB112" s="835"/>
      <c r="CC112" s="835"/>
      <c r="CD112" s="835"/>
      <c r="CE112" s="835"/>
      <c r="CF112" s="896">
        <v>26.8</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130427</v>
      </c>
      <c r="AB113" s="944"/>
      <c r="AC113" s="944"/>
      <c r="AD113" s="944"/>
      <c r="AE113" s="945"/>
      <c r="AF113" s="946">
        <v>151745</v>
      </c>
      <c r="AG113" s="944"/>
      <c r="AH113" s="944"/>
      <c r="AI113" s="944"/>
      <c r="AJ113" s="945"/>
      <c r="AK113" s="946">
        <v>153100</v>
      </c>
      <c r="AL113" s="944"/>
      <c r="AM113" s="944"/>
      <c r="AN113" s="944"/>
      <c r="AO113" s="945"/>
      <c r="AP113" s="947">
        <v>3</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1297560</v>
      </c>
      <c r="BR114" s="835"/>
      <c r="BS114" s="835"/>
      <c r="BT114" s="835"/>
      <c r="BU114" s="835"/>
      <c r="BV114" s="835">
        <v>1424828</v>
      </c>
      <c r="BW114" s="835"/>
      <c r="BX114" s="835"/>
      <c r="BY114" s="835"/>
      <c r="BZ114" s="835"/>
      <c r="CA114" s="835">
        <v>1176146</v>
      </c>
      <c r="CB114" s="835"/>
      <c r="CC114" s="835"/>
      <c r="CD114" s="835"/>
      <c r="CE114" s="835"/>
      <c r="CF114" s="896">
        <v>23.3</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1880604</v>
      </c>
      <c r="AB117" s="930"/>
      <c r="AC117" s="930"/>
      <c r="AD117" s="930"/>
      <c r="AE117" s="931"/>
      <c r="AF117" s="932">
        <v>1935517</v>
      </c>
      <c r="AG117" s="930"/>
      <c r="AH117" s="930"/>
      <c r="AI117" s="930"/>
      <c r="AJ117" s="931"/>
      <c r="AK117" s="932">
        <v>1843030</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16838368</v>
      </c>
      <c r="BR119" s="866"/>
      <c r="BS119" s="866"/>
      <c r="BT119" s="866"/>
      <c r="BU119" s="866"/>
      <c r="BV119" s="866">
        <v>16746628</v>
      </c>
      <c r="BW119" s="866"/>
      <c r="BX119" s="866"/>
      <c r="BY119" s="866"/>
      <c r="BZ119" s="866"/>
      <c r="CA119" s="866">
        <v>16754801</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12383702</v>
      </c>
      <c r="BR120" s="863"/>
      <c r="BS120" s="863"/>
      <c r="BT120" s="863"/>
      <c r="BU120" s="863"/>
      <c r="BV120" s="863">
        <v>12710802</v>
      </c>
      <c r="BW120" s="863"/>
      <c r="BX120" s="863"/>
      <c r="BY120" s="863"/>
      <c r="BZ120" s="863"/>
      <c r="CA120" s="863">
        <v>12156328</v>
      </c>
      <c r="CB120" s="863"/>
      <c r="CC120" s="863"/>
      <c r="CD120" s="863"/>
      <c r="CE120" s="863"/>
      <c r="CF120" s="887">
        <v>240.8</v>
      </c>
      <c r="CG120" s="888"/>
      <c r="CH120" s="888"/>
      <c r="CI120" s="888"/>
      <c r="CJ120" s="888"/>
      <c r="CK120" s="889" t="s">
        <v>440</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685641</v>
      </c>
      <c r="DH120" s="863"/>
      <c r="DI120" s="863"/>
      <c r="DJ120" s="863"/>
      <c r="DK120" s="863"/>
      <c r="DL120" s="863">
        <v>672182</v>
      </c>
      <c r="DM120" s="863"/>
      <c r="DN120" s="863"/>
      <c r="DO120" s="863"/>
      <c r="DP120" s="863"/>
      <c r="DQ120" s="863">
        <v>633659</v>
      </c>
      <c r="DR120" s="863"/>
      <c r="DS120" s="863"/>
      <c r="DT120" s="863"/>
      <c r="DU120" s="863"/>
      <c r="DV120" s="864">
        <v>12.6</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316793</v>
      </c>
      <c r="BR121" s="835"/>
      <c r="BS121" s="835"/>
      <c r="BT121" s="835"/>
      <c r="BU121" s="835"/>
      <c r="BV121" s="835">
        <v>266991</v>
      </c>
      <c r="BW121" s="835"/>
      <c r="BX121" s="835"/>
      <c r="BY121" s="835"/>
      <c r="BZ121" s="835"/>
      <c r="CA121" s="835">
        <v>244256</v>
      </c>
      <c r="CB121" s="835"/>
      <c r="CC121" s="835"/>
      <c r="CD121" s="835"/>
      <c r="CE121" s="835"/>
      <c r="CF121" s="896">
        <v>4.8</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247474</v>
      </c>
      <c r="DH121" s="835"/>
      <c r="DI121" s="835"/>
      <c r="DJ121" s="835"/>
      <c r="DK121" s="835"/>
      <c r="DL121" s="835">
        <v>303948</v>
      </c>
      <c r="DM121" s="835"/>
      <c r="DN121" s="835"/>
      <c r="DO121" s="835"/>
      <c r="DP121" s="835"/>
      <c r="DQ121" s="835">
        <v>384078</v>
      </c>
      <c r="DR121" s="835"/>
      <c r="DS121" s="835"/>
      <c r="DT121" s="835"/>
      <c r="DU121" s="835"/>
      <c r="DV121" s="812">
        <v>7.6</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12534849</v>
      </c>
      <c r="BR122" s="866"/>
      <c r="BS122" s="866"/>
      <c r="BT122" s="866"/>
      <c r="BU122" s="866"/>
      <c r="BV122" s="866">
        <v>11768047</v>
      </c>
      <c r="BW122" s="866"/>
      <c r="BX122" s="866"/>
      <c r="BY122" s="866"/>
      <c r="BZ122" s="866"/>
      <c r="CA122" s="866">
        <v>11681301</v>
      </c>
      <c r="CB122" s="866"/>
      <c r="CC122" s="866"/>
      <c r="CD122" s="866"/>
      <c r="CE122" s="866"/>
      <c r="CF122" s="867">
        <v>231.4</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293375</v>
      </c>
      <c r="DH122" s="835"/>
      <c r="DI122" s="835"/>
      <c r="DJ122" s="835"/>
      <c r="DK122" s="835"/>
      <c r="DL122" s="835">
        <v>332844</v>
      </c>
      <c r="DM122" s="835"/>
      <c r="DN122" s="835"/>
      <c r="DO122" s="835"/>
      <c r="DP122" s="835"/>
      <c r="DQ122" s="835">
        <v>316001</v>
      </c>
      <c r="DR122" s="835"/>
      <c r="DS122" s="835"/>
      <c r="DT122" s="835"/>
      <c r="DU122" s="835"/>
      <c r="DV122" s="812">
        <v>6.3</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25235344</v>
      </c>
      <c r="BR123" s="854"/>
      <c r="BS123" s="854"/>
      <c r="BT123" s="854"/>
      <c r="BU123" s="854"/>
      <c r="BV123" s="854">
        <v>24745840</v>
      </c>
      <c r="BW123" s="854"/>
      <c r="BX123" s="854"/>
      <c r="BY123" s="854"/>
      <c r="BZ123" s="854"/>
      <c r="CA123" s="854">
        <v>24081885</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v>13428</v>
      </c>
      <c r="DH123" s="798"/>
      <c r="DI123" s="798"/>
      <c r="DJ123" s="798"/>
      <c r="DK123" s="799"/>
      <c r="DL123" s="800">
        <v>15316</v>
      </c>
      <c r="DM123" s="798"/>
      <c r="DN123" s="798"/>
      <c r="DO123" s="798"/>
      <c r="DP123" s="799"/>
      <c r="DQ123" s="800">
        <v>18512</v>
      </c>
      <c r="DR123" s="798"/>
      <c r="DS123" s="798"/>
      <c r="DT123" s="798"/>
      <c r="DU123" s="799"/>
      <c r="DV123" s="845">
        <v>0.4</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54585</v>
      </c>
      <c r="AB128" s="819"/>
      <c r="AC128" s="819"/>
      <c r="AD128" s="819"/>
      <c r="AE128" s="820"/>
      <c r="AF128" s="821">
        <v>54585</v>
      </c>
      <c r="AG128" s="819"/>
      <c r="AH128" s="819"/>
      <c r="AI128" s="819"/>
      <c r="AJ128" s="820"/>
      <c r="AK128" s="821">
        <v>54666</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14.24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460</v>
      </c>
      <c r="DM128" s="809"/>
      <c r="DN128" s="809"/>
      <c r="DO128" s="809"/>
      <c r="DP128" s="809"/>
      <c r="DQ128" s="809" t="s">
        <v>460</v>
      </c>
      <c r="DR128" s="809"/>
      <c r="DS128" s="809"/>
      <c r="DT128" s="809"/>
      <c r="DU128" s="809"/>
      <c r="DV128" s="810" t="s">
        <v>460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7029407</v>
      </c>
      <c r="AB129" s="798"/>
      <c r="AC129" s="798"/>
      <c r="AD129" s="798"/>
      <c r="AE129" s="799"/>
      <c r="AF129" s="800">
        <v>7022591</v>
      </c>
      <c r="AG129" s="798"/>
      <c r="AH129" s="798"/>
      <c r="AI129" s="798"/>
      <c r="AJ129" s="799"/>
      <c r="AK129" s="800">
        <v>6487844</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19.239999999999998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1474714</v>
      </c>
      <c r="AB130" s="798"/>
      <c r="AC130" s="798"/>
      <c r="AD130" s="798"/>
      <c r="AE130" s="799"/>
      <c r="AF130" s="800">
        <v>1512925</v>
      </c>
      <c r="AG130" s="798"/>
      <c r="AH130" s="798"/>
      <c r="AI130" s="798"/>
      <c r="AJ130" s="799"/>
      <c r="AK130" s="800">
        <v>1440470</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6.6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5554693</v>
      </c>
      <c r="AB131" s="781"/>
      <c r="AC131" s="781"/>
      <c r="AD131" s="781"/>
      <c r="AE131" s="782"/>
      <c r="AF131" s="783">
        <v>5509666</v>
      </c>
      <c r="AG131" s="781"/>
      <c r="AH131" s="781"/>
      <c r="AI131" s="781"/>
      <c r="AJ131" s="782"/>
      <c r="AK131" s="783">
        <v>5047374</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6.3244719380000003</v>
      </c>
      <c r="AB132" s="761"/>
      <c r="AC132" s="761"/>
      <c r="AD132" s="761"/>
      <c r="AE132" s="762"/>
      <c r="AF132" s="763">
        <v>6.6792978009999997</v>
      </c>
      <c r="AG132" s="761"/>
      <c r="AH132" s="761"/>
      <c r="AI132" s="761"/>
      <c r="AJ132" s="762"/>
      <c r="AK132" s="763">
        <v>6.8925742379999999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7.4</v>
      </c>
      <c r="AB133" s="740"/>
      <c r="AC133" s="740"/>
      <c r="AD133" s="740"/>
      <c r="AE133" s="741"/>
      <c r="AF133" s="739">
        <v>6.6</v>
      </c>
      <c r="AG133" s="740"/>
      <c r="AH133" s="740"/>
      <c r="AI133" s="740"/>
      <c r="AJ133" s="741"/>
      <c r="AK133" s="739">
        <v>6.6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80" zoomScaleNormal="100" zoomScaleSheetLayoutView="80"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1908630</v>
      </c>
      <c r="L9" s="266">
        <v>215421</v>
      </c>
      <c r="M9" s="267">
        <v>107954</v>
      </c>
      <c r="N9" s="268">
        <v>99.5</v>
      </c>
    </row>
    <row r="10" spans="1:16">
      <c r="A10" s="250"/>
      <c r="B10" s="246"/>
      <c r="C10" s="246"/>
      <c r="D10" s="246"/>
      <c r="E10" s="246"/>
      <c r="F10" s="246"/>
      <c r="G10" s="1166" t="s">
        <v>479</v>
      </c>
      <c r="H10" s="1167"/>
      <c r="I10" s="1167"/>
      <c r="J10" s="1168"/>
      <c r="K10" s="269">
        <v>131656</v>
      </c>
      <c r="L10" s="270">
        <v>14860</v>
      </c>
      <c r="M10" s="271">
        <v>12579</v>
      </c>
      <c r="N10" s="272">
        <v>18.100000000000001</v>
      </c>
    </row>
    <row r="11" spans="1:16" ht="13.5" customHeight="1">
      <c r="A11" s="250"/>
      <c r="B11" s="246"/>
      <c r="C11" s="246"/>
      <c r="D11" s="246"/>
      <c r="E11" s="246"/>
      <c r="F11" s="246"/>
      <c r="G11" s="1166" t="s">
        <v>480</v>
      </c>
      <c r="H11" s="1167"/>
      <c r="I11" s="1167"/>
      <c r="J11" s="1168"/>
      <c r="K11" s="269">
        <v>6536</v>
      </c>
      <c r="L11" s="270">
        <v>738</v>
      </c>
      <c r="M11" s="271">
        <v>13215</v>
      </c>
      <c r="N11" s="272">
        <v>-94.4</v>
      </c>
    </row>
    <row r="12" spans="1:16" ht="13.5" customHeight="1">
      <c r="A12" s="250"/>
      <c r="B12" s="246"/>
      <c r="C12" s="246"/>
      <c r="D12" s="246"/>
      <c r="E12" s="246"/>
      <c r="F12" s="246"/>
      <c r="G12" s="1166" t="s">
        <v>481</v>
      </c>
      <c r="H12" s="1167"/>
      <c r="I12" s="1167"/>
      <c r="J12" s="1168"/>
      <c r="K12" s="269" t="s">
        <v>482</v>
      </c>
      <c r="L12" s="270" t="s">
        <v>482</v>
      </c>
      <c r="M12" s="271">
        <v>1280</v>
      </c>
      <c r="N12" s="272" t="s">
        <v>482</v>
      </c>
    </row>
    <row r="13" spans="1:16" ht="13.5" customHeight="1">
      <c r="A13" s="250"/>
      <c r="B13" s="246"/>
      <c r="C13" s="246"/>
      <c r="D13" s="246"/>
      <c r="E13" s="246"/>
      <c r="F13" s="246"/>
      <c r="G13" s="1166" t="s">
        <v>483</v>
      </c>
      <c r="H13" s="1167"/>
      <c r="I13" s="1167"/>
      <c r="J13" s="1168"/>
      <c r="K13" s="269" t="s">
        <v>482</v>
      </c>
      <c r="L13" s="270" t="s">
        <v>482</v>
      </c>
      <c r="M13" s="271" t="s">
        <v>482</v>
      </c>
      <c r="N13" s="272" t="s">
        <v>482</v>
      </c>
    </row>
    <row r="14" spans="1:16" ht="13.5" customHeight="1">
      <c r="A14" s="250"/>
      <c r="B14" s="246"/>
      <c r="C14" s="246"/>
      <c r="D14" s="246"/>
      <c r="E14" s="246"/>
      <c r="F14" s="246"/>
      <c r="G14" s="1166" t="s">
        <v>484</v>
      </c>
      <c r="H14" s="1167"/>
      <c r="I14" s="1167"/>
      <c r="J14" s="1168"/>
      <c r="K14" s="269">
        <v>20377</v>
      </c>
      <c r="L14" s="270">
        <v>2300</v>
      </c>
      <c r="M14" s="271">
        <v>5658</v>
      </c>
      <c r="N14" s="272">
        <v>-59.3</v>
      </c>
    </row>
    <row r="15" spans="1:16" ht="13.5" customHeight="1">
      <c r="A15" s="250"/>
      <c r="B15" s="246"/>
      <c r="C15" s="246"/>
      <c r="D15" s="246"/>
      <c r="E15" s="246"/>
      <c r="F15" s="246"/>
      <c r="G15" s="1166" t="s">
        <v>485</v>
      </c>
      <c r="H15" s="1167"/>
      <c r="I15" s="1167"/>
      <c r="J15" s="1168"/>
      <c r="K15" s="269">
        <v>41439</v>
      </c>
      <c r="L15" s="270">
        <v>4677</v>
      </c>
      <c r="M15" s="271">
        <v>2915</v>
      </c>
      <c r="N15" s="272">
        <v>60.4</v>
      </c>
    </row>
    <row r="16" spans="1:16">
      <c r="A16" s="250"/>
      <c r="B16" s="246"/>
      <c r="C16" s="246"/>
      <c r="D16" s="246"/>
      <c r="E16" s="246"/>
      <c r="F16" s="246"/>
      <c r="G16" s="1169" t="s">
        <v>486</v>
      </c>
      <c r="H16" s="1170"/>
      <c r="I16" s="1170"/>
      <c r="J16" s="1171"/>
      <c r="K16" s="270">
        <v>-233635</v>
      </c>
      <c r="L16" s="270">
        <v>-26370</v>
      </c>
      <c r="M16" s="271">
        <v>-10925</v>
      </c>
      <c r="N16" s="272">
        <v>141.4</v>
      </c>
    </row>
    <row r="17" spans="1:16">
      <c r="A17" s="250"/>
      <c r="B17" s="246"/>
      <c r="C17" s="246"/>
      <c r="D17" s="246"/>
      <c r="E17" s="246"/>
      <c r="F17" s="246"/>
      <c r="G17" s="1169" t="s">
        <v>170</v>
      </c>
      <c r="H17" s="1170"/>
      <c r="I17" s="1170"/>
      <c r="J17" s="1171"/>
      <c r="K17" s="270">
        <v>1875003</v>
      </c>
      <c r="L17" s="270">
        <v>211626</v>
      </c>
      <c r="M17" s="271">
        <v>132676</v>
      </c>
      <c r="N17" s="272">
        <v>59.5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26.98</v>
      </c>
      <c r="L21" s="283">
        <v>12.61</v>
      </c>
      <c r="M21" s="284">
        <v>14.37</v>
      </c>
      <c r="N21" s="251"/>
      <c r="O21" s="285"/>
      <c r="P21" s="281"/>
    </row>
    <row r="22" spans="1:16" s="286" customFormat="1">
      <c r="A22" s="281"/>
      <c r="B22" s="251"/>
      <c r="C22" s="251"/>
      <c r="D22" s="251"/>
      <c r="E22" s="251"/>
      <c r="F22" s="251"/>
      <c r="G22" s="1163" t="s">
        <v>492</v>
      </c>
      <c r="H22" s="1164"/>
      <c r="I22" s="1164"/>
      <c r="J22" s="1165"/>
      <c r="K22" s="287">
        <v>95.8</v>
      </c>
      <c r="L22" s="288">
        <v>96.2</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1689930</v>
      </c>
      <c r="L32" s="296">
        <v>190737</v>
      </c>
      <c r="M32" s="297">
        <v>67314</v>
      </c>
      <c r="N32" s="298">
        <v>183.4</v>
      </c>
    </row>
    <row r="33" spans="1:16" ht="13.5" customHeight="1">
      <c r="A33" s="250"/>
      <c r="B33" s="246"/>
      <c r="C33" s="246"/>
      <c r="D33" s="246"/>
      <c r="E33" s="246"/>
      <c r="F33" s="246"/>
      <c r="G33" s="1154" t="s">
        <v>497</v>
      </c>
      <c r="H33" s="1155"/>
      <c r="I33" s="1155"/>
      <c r="J33" s="1156"/>
      <c r="K33" s="296" t="s">
        <v>482</v>
      </c>
      <c r="L33" s="296" t="s">
        <v>482</v>
      </c>
      <c r="M33" s="297" t="s">
        <v>482</v>
      </c>
      <c r="N33" s="298" t="s">
        <v>482</v>
      </c>
    </row>
    <row r="34" spans="1:16" ht="27" customHeight="1">
      <c r="A34" s="250"/>
      <c r="B34" s="246"/>
      <c r="C34" s="246"/>
      <c r="D34" s="246"/>
      <c r="E34" s="246"/>
      <c r="F34" s="246"/>
      <c r="G34" s="1154" t="s">
        <v>498</v>
      </c>
      <c r="H34" s="1155"/>
      <c r="I34" s="1155"/>
      <c r="J34" s="1156"/>
      <c r="K34" s="296" t="s">
        <v>482</v>
      </c>
      <c r="L34" s="296" t="s">
        <v>482</v>
      </c>
      <c r="M34" s="297" t="s">
        <v>482</v>
      </c>
      <c r="N34" s="298" t="s">
        <v>482</v>
      </c>
    </row>
    <row r="35" spans="1:16" ht="27" customHeight="1">
      <c r="A35" s="250"/>
      <c r="B35" s="246"/>
      <c r="C35" s="246"/>
      <c r="D35" s="246"/>
      <c r="E35" s="246"/>
      <c r="F35" s="246"/>
      <c r="G35" s="1154" t="s">
        <v>499</v>
      </c>
      <c r="H35" s="1155"/>
      <c r="I35" s="1155"/>
      <c r="J35" s="1156"/>
      <c r="K35" s="296">
        <v>153100</v>
      </c>
      <c r="L35" s="296">
        <v>17280</v>
      </c>
      <c r="M35" s="297">
        <v>23478</v>
      </c>
      <c r="N35" s="298">
        <v>-26.4</v>
      </c>
    </row>
    <row r="36" spans="1:16" ht="27" customHeight="1">
      <c r="A36" s="250"/>
      <c r="B36" s="246"/>
      <c r="C36" s="246"/>
      <c r="D36" s="246"/>
      <c r="E36" s="246"/>
      <c r="F36" s="246"/>
      <c r="G36" s="1154" t="s">
        <v>500</v>
      </c>
      <c r="H36" s="1155"/>
      <c r="I36" s="1155"/>
      <c r="J36" s="1156"/>
      <c r="K36" s="296" t="s">
        <v>482</v>
      </c>
      <c r="L36" s="296" t="s">
        <v>482</v>
      </c>
      <c r="M36" s="297">
        <v>4589</v>
      </c>
      <c r="N36" s="298" t="s">
        <v>482</v>
      </c>
    </row>
    <row r="37" spans="1:16" ht="13.5" customHeight="1">
      <c r="A37" s="250"/>
      <c r="B37" s="246"/>
      <c r="C37" s="246"/>
      <c r="D37" s="246"/>
      <c r="E37" s="246"/>
      <c r="F37" s="246"/>
      <c r="G37" s="1154" t="s">
        <v>501</v>
      </c>
      <c r="H37" s="1155"/>
      <c r="I37" s="1155"/>
      <c r="J37" s="1156"/>
      <c r="K37" s="296" t="s">
        <v>482</v>
      </c>
      <c r="L37" s="296" t="s">
        <v>482</v>
      </c>
      <c r="M37" s="297">
        <v>859</v>
      </c>
      <c r="N37" s="298" t="s">
        <v>482</v>
      </c>
    </row>
    <row r="38" spans="1:16" ht="27" customHeight="1">
      <c r="A38" s="250"/>
      <c r="B38" s="246"/>
      <c r="C38" s="246"/>
      <c r="D38" s="246"/>
      <c r="E38" s="246"/>
      <c r="F38" s="246"/>
      <c r="G38" s="1157" t="s">
        <v>502</v>
      </c>
      <c r="H38" s="1158"/>
      <c r="I38" s="1158"/>
      <c r="J38" s="1159"/>
      <c r="K38" s="299" t="s">
        <v>482</v>
      </c>
      <c r="L38" s="299" t="s">
        <v>482</v>
      </c>
      <c r="M38" s="300">
        <v>2</v>
      </c>
      <c r="N38" s="301" t="s">
        <v>482</v>
      </c>
      <c r="O38" s="295"/>
    </row>
    <row r="39" spans="1:16">
      <c r="A39" s="250"/>
      <c r="B39" s="246"/>
      <c r="C39" s="246"/>
      <c r="D39" s="246"/>
      <c r="E39" s="246"/>
      <c r="F39" s="246"/>
      <c r="G39" s="1157" t="s">
        <v>503</v>
      </c>
      <c r="H39" s="1158"/>
      <c r="I39" s="1158"/>
      <c r="J39" s="1159"/>
      <c r="K39" s="302">
        <v>-54666</v>
      </c>
      <c r="L39" s="302">
        <v>-6170</v>
      </c>
      <c r="M39" s="303">
        <v>-2412</v>
      </c>
      <c r="N39" s="304">
        <v>155.80000000000001</v>
      </c>
      <c r="O39" s="295"/>
    </row>
    <row r="40" spans="1:16" ht="27" customHeight="1">
      <c r="A40" s="250"/>
      <c r="B40" s="246"/>
      <c r="C40" s="246"/>
      <c r="D40" s="246"/>
      <c r="E40" s="246"/>
      <c r="F40" s="246"/>
      <c r="G40" s="1154" t="s">
        <v>504</v>
      </c>
      <c r="H40" s="1155"/>
      <c r="I40" s="1155"/>
      <c r="J40" s="1156"/>
      <c r="K40" s="302">
        <v>-1440470</v>
      </c>
      <c r="L40" s="302">
        <v>-162581</v>
      </c>
      <c r="M40" s="303">
        <v>-68535</v>
      </c>
      <c r="N40" s="304">
        <v>137.19999999999999</v>
      </c>
      <c r="O40" s="295"/>
    </row>
    <row r="41" spans="1:16">
      <c r="A41" s="250"/>
      <c r="B41" s="246"/>
      <c r="C41" s="246"/>
      <c r="D41" s="246"/>
      <c r="E41" s="246"/>
      <c r="F41" s="246"/>
      <c r="G41" s="1160" t="s">
        <v>281</v>
      </c>
      <c r="H41" s="1161"/>
      <c r="I41" s="1161"/>
      <c r="J41" s="1162"/>
      <c r="K41" s="296">
        <v>347894</v>
      </c>
      <c r="L41" s="302">
        <v>39266</v>
      </c>
      <c r="M41" s="303">
        <v>25295</v>
      </c>
      <c r="N41" s="304">
        <v>55.2</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2314796</v>
      </c>
      <c r="J51" s="322">
        <v>238001</v>
      </c>
      <c r="K51" s="323">
        <v>-41</v>
      </c>
      <c r="L51" s="324">
        <v>146641</v>
      </c>
      <c r="M51" s="325">
        <v>0.3</v>
      </c>
      <c r="N51" s="326">
        <v>-41.3</v>
      </c>
    </row>
    <row r="52" spans="1:14">
      <c r="A52" s="250"/>
      <c r="B52" s="246"/>
      <c r="C52" s="246"/>
      <c r="D52" s="246"/>
      <c r="E52" s="246"/>
      <c r="F52" s="246"/>
      <c r="G52" s="327"/>
      <c r="H52" s="328" t="s">
        <v>515</v>
      </c>
      <c r="I52" s="329">
        <v>976561</v>
      </c>
      <c r="J52" s="330">
        <v>100407</v>
      </c>
      <c r="K52" s="331">
        <v>-27.6</v>
      </c>
      <c r="L52" s="332">
        <v>68142</v>
      </c>
      <c r="M52" s="333">
        <v>-9.6999999999999993</v>
      </c>
      <c r="N52" s="334">
        <v>-17.899999999999999</v>
      </c>
    </row>
    <row r="53" spans="1:14">
      <c r="A53" s="250"/>
      <c r="B53" s="246"/>
      <c r="C53" s="246"/>
      <c r="D53" s="246"/>
      <c r="E53" s="246"/>
      <c r="F53" s="246"/>
      <c r="G53" s="312" t="s">
        <v>516</v>
      </c>
      <c r="H53" s="313"/>
      <c r="I53" s="321">
        <v>3938320</v>
      </c>
      <c r="J53" s="322">
        <v>409389</v>
      </c>
      <c r="K53" s="323">
        <v>72</v>
      </c>
      <c r="L53" s="324">
        <v>174587</v>
      </c>
      <c r="M53" s="325">
        <v>19.100000000000001</v>
      </c>
      <c r="N53" s="326">
        <v>52.9</v>
      </c>
    </row>
    <row r="54" spans="1:14">
      <c r="A54" s="250"/>
      <c r="B54" s="246"/>
      <c r="C54" s="246"/>
      <c r="D54" s="246"/>
      <c r="E54" s="246"/>
      <c r="F54" s="246"/>
      <c r="G54" s="327"/>
      <c r="H54" s="328" t="s">
        <v>515</v>
      </c>
      <c r="I54" s="329">
        <v>1469908</v>
      </c>
      <c r="J54" s="330">
        <v>152797</v>
      </c>
      <c r="K54" s="331">
        <v>52.2</v>
      </c>
      <c r="L54" s="332">
        <v>79695</v>
      </c>
      <c r="M54" s="333">
        <v>17</v>
      </c>
      <c r="N54" s="334">
        <v>35.200000000000003</v>
      </c>
    </row>
    <row r="55" spans="1:14">
      <c r="A55" s="250"/>
      <c r="B55" s="246"/>
      <c r="C55" s="246"/>
      <c r="D55" s="246"/>
      <c r="E55" s="246"/>
      <c r="F55" s="246"/>
      <c r="G55" s="312" t="s">
        <v>517</v>
      </c>
      <c r="H55" s="313"/>
      <c r="I55" s="321">
        <v>3605698</v>
      </c>
      <c r="J55" s="322">
        <v>384075</v>
      </c>
      <c r="K55" s="323">
        <v>-6.2</v>
      </c>
      <c r="L55" s="324">
        <v>175675</v>
      </c>
      <c r="M55" s="325">
        <v>0.6</v>
      </c>
      <c r="N55" s="326">
        <v>-6.8</v>
      </c>
    </row>
    <row r="56" spans="1:14">
      <c r="A56" s="250"/>
      <c r="B56" s="246"/>
      <c r="C56" s="246"/>
      <c r="D56" s="246"/>
      <c r="E56" s="246"/>
      <c r="F56" s="246"/>
      <c r="G56" s="327"/>
      <c r="H56" s="328" t="s">
        <v>515</v>
      </c>
      <c r="I56" s="329">
        <v>1842422</v>
      </c>
      <c r="J56" s="330">
        <v>196253</v>
      </c>
      <c r="K56" s="331">
        <v>28.4</v>
      </c>
      <c r="L56" s="332">
        <v>87698</v>
      </c>
      <c r="M56" s="333">
        <v>10</v>
      </c>
      <c r="N56" s="334">
        <v>18.399999999999999</v>
      </c>
    </row>
    <row r="57" spans="1:14">
      <c r="A57" s="250"/>
      <c r="B57" s="246"/>
      <c r="C57" s="246"/>
      <c r="D57" s="246"/>
      <c r="E57" s="246"/>
      <c r="F57" s="246"/>
      <c r="G57" s="312" t="s">
        <v>518</v>
      </c>
      <c r="H57" s="313"/>
      <c r="I57" s="321">
        <v>2824755</v>
      </c>
      <c r="J57" s="322">
        <v>310174</v>
      </c>
      <c r="K57" s="323">
        <v>-19.2</v>
      </c>
      <c r="L57" s="324">
        <v>162193</v>
      </c>
      <c r="M57" s="325">
        <v>-7.7</v>
      </c>
      <c r="N57" s="326">
        <v>-11.5</v>
      </c>
    </row>
    <row r="58" spans="1:14">
      <c r="A58" s="250"/>
      <c r="B58" s="246"/>
      <c r="C58" s="246"/>
      <c r="D58" s="246"/>
      <c r="E58" s="246"/>
      <c r="F58" s="246"/>
      <c r="G58" s="327"/>
      <c r="H58" s="328" t="s">
        <v>515</v>
      </c>
      <c r="I58" s="329">
        <v>1649224</v>
      </c>
      <c r="J58" s="330">
        <v>181094</v>
      </c>
      <c r="K58" s="331">
        <v>-7.7</v>
      </c>
      <c r="L58" s="332">
        <v>79985</v>
      </c>
      <c r="M58" s="333">
        <v>-8.8000000000000007</v>
      </c>
      <c r="N58" s="334">
        <v>1.1000000000000001</v>
      </c>
    </row>
    <row r="59" spans="1:14">
      <c r="A59" s="250"/>
      <c r="B59" s="246"/>
      <c r="C59" s="246"/>
      <c r="D59" s="246"/>
      <c r="E59" s="246"/>
      <c r="F59" s="246"/>
      <c r="G59" s="312" t="s">
        <v>519</v>
      </c>
      <c r="H59" s="313"/>
      <c r="I59" s="321">
        <v>3493462</v>
      </c>
      <c r="J59" s="322">
        <v>394296</v>
      </c>
      <c r="K59" s="323">
        <v>27.1</v>
      </c>
      <c r="L59" s="324">
        <v>138651</v>
      </c>
      <c r="M59" s="325">
        <v>-14.5</v>
      </c>
      <c r="N59" s="326">
        <v>41.6</v>
      </c>
    </row>
    <row r="60" spans="1:14">
      <c r="A60" s="250"/>
      <c r="B60" s="246"/>
      <c r="C60" s="246"/>
      <c r="D60" s="246"/>
      <c r="E60" s="246"/>
      <c r="F60" s="246"/>
      <c r="G60" s="327"/>
      <c r="H60" s="328" t="s">
        <v>515</v>
      </c>
      <c r="I60" s="335">
        <v>2099692</v>
      </c>
      <c r="J60" s="330">
        <v>236986</v>
      </c>
      <c r="K60" s="331">
        <v>30.9</v>
      </c>
      <c r="L60" s="332">
        <v>71211</v>
      </c>
      <c r="M60" s="333">
        <v>-11</v>
      </c>
      <c r="N60" s="334">
        <v>41.9</v>
      </c>
    </row>
    <row r="61" spans="1:14">
      <c r="A61" s="250"/>
      <c r="B61" s="246"/>
      <c r="C61" s="246"/>
      <c r="D61" s="246"/>
      <c r="E61" s="246"/>
      <c r="F61" s="246"/>
      <c r="G61" s="312" t="s">
        <v>520</v>
      </c>
      <c r="H61" s="336"/>
      <c r="I61" s="337">
        <v>3235406</v>
      </c>
      <c r="J61" s="338">
        <v>347187</v>
      </c>
      <c r="K61" s="339">
        <v>6.5</v>
      </c>
      <c r="L61" s="340">
        <v>159549</v>
      </c>
      <c r="M61" s="341">
        <v>-0.4</v>
      </c>
      <c r="N61" s="326">
        <v>6.9</v>
      </c>
    </row>
    <row r="62" spans="1:14">
      <c r="A62" s="250"/>
      <c r="B62" s="246"/>
      <c r="C62" s="246"/>
      <c r="D62" s="246"/>
      <c r="E62" s="246"/>
      <c r="F62" s="246"/>
      <c r="G62" s="327"/>
      <c r="H62" s="328" t="s">
        <v>515</v>
      </c>
      <c r="I62" s="329">
        <v>1607561</v>
      </c>
      <c r="J62" s="330">
        <v>173507</v>
      </c>
      <c r="K62" s="331">
        <v>15.2</v>
      </c>
      <c r="L62" s="332">
        <v>77346</v>
      </c>
      <c r="M62" s="333">
        <v>-0.5</v>
      </c>
      <c r="N62" s="334">
        <v>15.7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50.16</v>
      </c>
      <c r="G47" s="12">
        <v>59.19</v>
      </c>
      <c r="H47" s="12">
        <v>62.91</v>
      </c>
      <c r="I47" s="12">
        <v>67.42</v>
      </c>
      <c r="J47" s="13">
        <v>65.430000000000007</v>
      </c>
    </row>
    <row r="48" spans="2:10" ht="57.75" customHeight="1">
      <c r="B48" s="14"/>
      <c r="C48" s="1174" t="s">
        <v>4</v>
      </c>
      <c r="D48" s="1174"/>
      <c r="E48" s="1175"/>
      <c r="F48" s="15">
        <v>12.62</v>
      </c>
      <c r="G48" s="16">
        <v>16.21</v>
      </c>
      <c r="H48" s="16">
        <v>19.670000000000002</v>
      </c>
      <c r="I48" s="16">
        <v>22.71</v>
      </c>
      <c r="J48" s="17">
        <v>16.28</v>
      </c>
    </row>
    <row r="49" spans="2:10" ht="57.75" customHeight="1" thickBot="1">
      <c r="B49" s="18"/>
      <c r="C49" s="1176" t="s">
        <v>5</v>
      </c>
      <c r="D49" s="1176"/>
      <c r="E49" s="1177"/>
      <c r="F49" s="19">
        <v>6.87</v>
      </c>
      <c r="G49" s="20">
        <v>11.54</v>
      </c>
      <c r="H49" s="20">
        <v>2.66</v>
      </c>
      <c r="I49" s="20">
        <v>7.47</v>
      </c>
      <c r="J49" s="21">
        <v>0.13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2018-03-06T00:14:29Z</cp:lastPrinted>
  <dcterms:created xsi:type="dcterms:W3CDTF">2018-01-24T06:04:18Z</dcterms:created>
  <dcterms:modified xsi:type="dcterms:W3CDTF">2018-11-27T02:22:22Z</dcterms:modified>
</cp:coreProperties>
</file>