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dfs.pref.tokushima.jp\KenFileServer\105\004000\2018(H30)\H_財政\１　H30研修生1（交付税上席）\01_前期（住友）\01_H28決算カード・財政状況資料集\08_ホームページ掲載用\"/>
    </mc:Choice>
  </mc:AlternateContent>
  <bookViews>
    <workbookView xWindow="240" yWindow="60" windowWidth="14940" windowHeight="7875" tabRatio="82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AA8" i="11" l="1"/>
  <c r="AA7" i="11" l="1"/>
  <c r="AA33" i="11" l="1"/>
  <c r="AA35" i="11"/>
  <c r="AA30" i="11" l="1"/>
  <c r="AA31" i="11"/>
  <c r="AA29" i="11"/>
  <c r="BG35" i="9" l="1"/>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BE38" i="9"/>
  <c r="AM38" i="9"/>
  <c r="U38" i="9"/>
  <c r="C38" i="9"/>
  <c r="BE37" i="9"/>
  <c r="AM37" i="9"/>
  <c r="C37" i="9"/>
  <c r="BE36" i="9"/>
  <c r="AM36" i="9"/>
  <c r="C36" i="9"/>
  <c r="C34" i="9"/>
  <c r="C35"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AM34" i="9" l="1"/>
  <c r="AM35" i="9" s="1"/>
  <c r="U37" i="9"/>
  <c r="BE34" i="9" s="1"/>
  <c r="BE35" i="9" l="1"/>
  <c r="BW34" i="9"/>
  <c r="BW35" i="9" s="1"/>
  <c r="BW36" i="9" s="1"/>
  <c r="BW37" i="9" s="1"/>
  <c r="BW38" i="9" s="1"/>
  <c r="BW39" i="9" s="1"/>
  <c r="CO34" i="9" l="1"/>
  <c r="CO35" i="9" s="1"/>
  <c r="CO36" i="9" s="1"/>
  <c r="CO37" i="9" s="1"/>
  <c r="CO38" i="9" s="1"/>
</calcChain>
</file>

<file path=xl/sharedStrings.xml><?xml version="1.0" encoding="utf-8"?>
<sst xmlns="http://schemas.openxmlformats.org/spreadsheetml/2006/main" count="1142" uniqueCount="570">
  <si>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</si>
  <si>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</si>
  <si>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</si>
  <si>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</si>
  <si>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</si>
  <si>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</si>
  <si>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</si>
  <si>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</si>
  <si>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</si>
  <si>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</si>
  <si>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</si>
  <si>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</si>
  <si>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</si>
  <si>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</si>
  <si>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</si>
  <si>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</si>
  <si>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</si>
  <si>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</si>
  <si>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</si>
  <si>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</si>
  <si>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</si>
  <si>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</si>
  <si>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</si>
  <si>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</si>
  <si>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</si>
  <si>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</si>
  <si>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</si>
  <si>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</si>
  <si>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</si>
  <si>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</si>
  <si>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</si>
  <si>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</si>
  <si>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</si>
  <si>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</si>
  <si>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</si>
  <si>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</si>
  <si>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</si>
  <si>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</si>
  <si>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</si>
  <si>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</si>
  <si>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</si>
  <si>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</si>
  <si>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</si>
  <si>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</si>
  <si>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</si>
  <si>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</si>
  <si>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</si>
  <si>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</si>
  <si>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</si>
  <si>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</si>
  <si>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</si>
  <si>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</si>
  <si>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</si>
  <si>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</si>
  <si>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</si>
  <si>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</si>
  <si>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</si>
  <si>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</si>
  <si>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</si>
  <si>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</si>
  <si>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</si>
  <si>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</si>
  <si>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</si>
  <si>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</si>
  <si>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</si>
  <si>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</si>
  <si>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</si>
  <si>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</si>
  <si>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</si>
  <si>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</si>
  <si>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</si>
  <si>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</si>
  <si>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</si>
  <si>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</si>
  <si>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</si>
  <si>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</si>
  <si>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</si>
  <si>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</si>
  <si>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</si>
  <si>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</si>
  <si>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</si>
  <si>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</si>
  <si>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那賀町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</si>
  <si>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</si>
  <si>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</si>
  <si>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</si>
  <si>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</si>
  <si>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</si>
  <si>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</si>
  <si>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</si>
  <si>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</si>
  <si>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</si>
  <si>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</si>
  <si>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</si>
  <si>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</si>
  <si>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</si>
  <si>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</si>
  <si>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</si>
  <si>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</si>
  <si>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</si>
  <si>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</si>
  <si>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</si>
  <si>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</si>
  <si>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</si>
  <si>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</si>
  <si>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</si>
  <si>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</si>
  <si>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</si>
  <si>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</si>
  <si>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</si>
  <si>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</si>
  <si>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</si>
  <si>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</si>
  <si>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</si>
  <si>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</si>
  <si>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</si>
  <si>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</si>
  <si>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</si>
  <si>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</si>
  <si>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</si>
  <si>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</si>
  <si>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</si>
  <si>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</si>
  <si>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</si>
  <si>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</si>
  <si>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</si>
  <si>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</si>
  <si>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</si>
  <si>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</si>
  <si>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</si>
  <si>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</si>
  <si>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</si>
  <si>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</si>
  <si>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</si>
  <si>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</si>
  <si>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</si>
  <si>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</si>
  <si>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</si>
  <si>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</si>
  <si>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</si>
  <si>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</si>
  <si>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</si>
  <si>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</si>
  <si>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</si>
  <si>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</si>
  <si>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</si>
  <si>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</si>
  <si>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</si>
  <si>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</si>
  <si>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</si>
  <si>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</si>
  <si>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</si>
  <si>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</si>
  <si>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</si>
  <si>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</si>
  <si>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</si>
  <si>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</si>
  <si>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</si>
  <si>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</si>
  <si>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</si>
  <si>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</si>
  <si>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</si>
  <si>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</si>
  <si>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</si>
  <si>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</si>
  <si>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</si>
  <si>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</si>
  <si>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</si>
  <si>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</si>
  <si>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</si>
  <si>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</si>
  <si>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</si>
  <si>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</si>
  <si>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</si>
  <si>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</si>
  <si>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</si>
  <si>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</si>
  <si>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</si>
  <si>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</si>
  <si>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</si>
  <si>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</si>
  <si>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</si>
  <si>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</si>
  <si>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</si>
  <si>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</si>
  <si>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</si>
  <si>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</si>
  <si>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</si>
  <si>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</si>
  <si>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</si>
  <si>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</si>
  <si>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</si>
  <si>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</si>
  <si>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</si>
  <si>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</si>
  <si>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</si>
  <si>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徳島県那賀町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</si>
  <si>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</si>
  <si>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</si>
  <si>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</si>
  <si>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</si>
  <si>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</si>
  <si>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</si>
  <si>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</si>
  <si>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</si>
  <si>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</si>
  <si>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</si>
  <si>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</si>
  <si>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</si>
  <si>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</si>
  <si>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</si>
  <si>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</si>
  <si>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</si>
  <si>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</si>
  <si>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</si>
  <si>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</si>
  <si>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</si>
  <si>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</si>
  <si>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</si>
  <si>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</si>
  <si>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</si>
  <si>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</si>
  <si>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</si>
  <si>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</si>
  <si>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</si>
  <si>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</si>
  <si>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</si>
  <si>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</si>
  <si>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</si>
  <si>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</si>
  <si>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</si>
  <si>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</si>
  <si>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</si>
  <si>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</si>
  <si>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</si>
  <si>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</si>
  <si>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</si>
  <si>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</si>
  <si>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</si>
  <si>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</si>
  <si>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</si>
  <si>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</si>
  <si>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</si>
  <si>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</si>
  <si>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</si>
  <si>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</si>
  <si>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</si>
  <si>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</si>
  <si>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</si>
  <si>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</si>
  <si>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</si>
  <si>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</si>
  <si>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</si>
  <si>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</si>
  <si>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</si>
  <si>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</si>
  <si>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</si>
  <si>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</si>
  <si>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</si>
  <si>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</si>
  <si>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</si>
  <si>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</si>
  <si>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</si>
  <si>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</si>
  <si>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</si>
  <si>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</si>
  <si>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</si>
  <si>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</si>
  <si>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</si>
  <si>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</si>
  <si>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</si>
  <si>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</si>
  <si>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</si>
  <si>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</si>
  <si>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</si>
  <si>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</si>
  <si>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</si>
  <si>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</si>
  <si>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</si>
  <si>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</si>
  <si>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</si>
  <si>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</si>
  <si>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</si>
  <si>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</si>
  <si>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</si>
  <si>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</si>
  <si>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</si>
  <si>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</si>
  <si>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</si>
  <si>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</si>
  <si>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</si>
  <si>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</si>
  <si>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</si>
  <si>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</si>
  <si>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</si>
  <si>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</si>
  <si>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</si>
  <si>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</si>
  <si>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</si>
  <si>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</si>
  <si>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</si>
  <si>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</si>
  <si>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</si>
  <si>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</si>
  <si>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</si>
  <si>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</si>
  <si>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</si>
  <si>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</si>
  <si>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</si>
  <si>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</si>
  <si>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</si>
  <si>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</si>
  <si>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</si>
  <si>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</si>
  <si>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</si>
  <si>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</si>
  <si>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</si>
  <si>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下水道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</si>
  <si>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</si>
  <si>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</si>
  <si>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</si>
  <si>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</si>
  <si>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</si>
  <si>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</si>
  <si>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</si>
  <si>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</si>
  <si>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</si>
  <si>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</si>
  <si>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</si>
  <si>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</si>
  <si>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</si>
  <si>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</si>
  <si>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</si>
  <si>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</si>
  <si>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</si>
  <si>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</si>
  <si>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</si>
  <si>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</si>
  <si>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</si>
  <si>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</si>
  <si>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</si>
  <si>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</si>
  <si>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</si>
  <si>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</si>
  <si>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</si>
  <si>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徳島県那賀町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</si>
  <si>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</si>
  <si>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</si>
  <si>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</si>
  <si>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</si>
  <si>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</si>
  <si>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</si>
  <si>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</si>
  <si>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</si>
  <si>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</si>
  <si>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</si>
  <si>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</si>
  <si>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</si>
  <si>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</si>
  <si>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</si>
  <si>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</si>
  <si>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</si>
  <si>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</si>
  <si>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</si>
  <si>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</si>
  <si>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</si>
  <si>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那賀町ケーブルテレビ事業特別会計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</si>
  <si>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</si>
  <si>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</si>
  <si>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</si>
  <si>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</si>
  <si>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</si>
  <si>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</si>
  <si>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</si>
  <si>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</si>
  <si>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</si>
  <si>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</si>
  <si>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</si>
  <si>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</si>
  <si>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</si>
  <si>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那賀町国民健康保険事業特別会計</t>
    <phoneticPr fontId="5"/>
  </si>
  <si>
    <t>那賀町国民健康保険診療所事業特別会計</t>
    <phoneticPr fontId="5"/>
  </si>
  <si>
    <t>那賀町介護保険事業特別会計</t>
    <phoneticPr fontId="5"/>
  </si>
  <si>
    <t>那賀町後期高齢者医療特別会計</t>
    <phoneticPr fontId="5"/>
  </si>
  <si>
    <t>那賀町工業用水道事業会計</t>
    <phoneticPr fontId="5"/>
  </si>
  <si>
    <t>法適用企業</t>
    <phoneticPr fontId="5"/>
  </si>
  <si>
    <t>那賀町立上那賀病院事業会計</t>
    <phoneticPr fontId="5"/>
  </si>
  <si>
    <t>那賀町簡易水道事業特別会計</t>
    <phoneticPr fontId="5"/>
  </si>
  <si>
    <t>法非適用企業</t>
    <phoneticPr fontId="5"/>
  </si>
  <si>
    <t>那賀町集落排水事業特別会計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</si>
  <si>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</si>
  <si>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</si>
  <si>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</si>
  <si>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</si>
  <si>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</si>
  <si>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</si>
  <si>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</si>
  <si>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</si>
  <si>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</si>
  <si>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</si>
  <si>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</si>
  <si>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</si>
  <si>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</si>
  <si>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</si>
  <si>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</si>
  <si>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</si>
  <si>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</si>
  <si>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</si>
  <si>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</si>
  <si>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</si>
  <si>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</si>
  <si>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</si>
  <si>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</si>
  <si>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</si>
  <si>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</si>
  <si>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</si>
  <si>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</si>
  <si>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</si>
  <si>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</si>
  <si>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</si>
  <si>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</si>
  <si>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</si>
  <si>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</si>
  <si>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</si>
  <si>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</si>
  <si>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</si>
  <si>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</si>
  <si>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</si>
  <si>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</si>
  <si>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</si>
  <si>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</si>
  <si>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</si>
  <si>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</si>
  <si>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</si>
  <si>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</si>
  <si>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</si>
  <si>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</si>
  <si>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</si>
  <si>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</si>
  <si>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</si>
  <si>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</si>
  <si>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</si>
  <si>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</si>
  <si>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</si>
  <si>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</si>
  <si>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</si>
  <si>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</si>
  <si>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</si>
  <si>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</si>
  <si>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</si>
  <si>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</si>
  <si>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</si>
  <si>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</si>
  <si>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</si>
  <si>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</si>
  <si>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</si>
  <si>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</si>
  <si>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</si>
  <si>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</si>
  <si>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</si>
  <si>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</si>
  <si>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</si>
  <si>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</si>
  <si>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</si>
  <si>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</si>
  <si>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</si>
  <si>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</si>
  <si>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</si>
  <si>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</si>
  <si>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</si>
  <si>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</si>
  <si>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</si>
  <si>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</si>
  <si>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</si>
  <si>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</si>
  <si>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</si>
  <si>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</si>
  <si>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</si>
  <si>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</si>
  <si>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</si>
  <si>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</si>
  <si>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</si>
  <si>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</si>
  <si>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</si>
  <si>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</si>
  <si>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</si>
  <si>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</si>
  <si>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</si>
  <si>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</si>
  <si>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</si>
  <si>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</si>
  <si>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</si>
  <si>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</si>
  <si>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</si>
  <si>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</si>
  <si>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</si>
  <si>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</si>
  <si>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</si>
  <si>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</si>
  <si>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</si>
  <si>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</si>
  <si>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</si>
  <si>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</si>
  <si>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</si>
  <si>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</si>
  <si>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</si>
  <si>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</si>
  <si>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</si>
  <si>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</si>
  <si>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</si>
  <si>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</si>
  <si>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</si>
  <si>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</si>
  <si>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</si>
  <si>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</si>
  <si>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</si>
  <si>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</si>
  <si>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</si>
  <si>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</si>
  <si>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</si>
  <si>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</si>
  <si>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</si>
  <si>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</si>
  <si>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</si>
  <si>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</si>
  <si>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</si>
  <si>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</si>
  <si>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一般会計</t>
  </si>
  <si>
    <t>那賀町国民健康保険診療所事業特別会計</t>
  </si>
  <si>
    <t>那賀町立上那賀病院事業会計</t>
  </si>
  <si>
    <t>那賀町ケーブルテレビ事業特別会計</t>
  </si>
  <si>
    <t>那賀町集落排水事業特別会計</t>
  </si>
  <si>
    <t>那賀町工業用水道事業会計</t>
  </si>
  <si>
    <t>那賀町介護保険事業特別会計</t>
  </si>
  <si>
    <t>那賀町簡易水道事業特別会計</t>
  </si>
  <si>
    <t>その他会計（赤字）</t>
  </si>
  <si>
    <t>その他会計（黒字）</t>
  </si>
  <si>
    <t>-</t>
    <phoneticPr fontId="2"/>
  </si>
  <si>
    <t>老人ホーム福寿荘組合</t>
    <rPh sb="0" eb="2">
      <t>ロウジン</t>
    </rPh>
    <rPh sb="5" eb="7">
      <t>フクジュ</t>
    </rPh>
    <rPh sb="7" eb="8">
      <t>ソウ</t>
    </rPh>
    <rPh sb="8" eb="10">
      <t>クミアイ</t>
    </rPh>
    <phoneticPr fontId="30"/>
  </si>
  <si>
    <t>徳島県市町村総合事務組合　一般会計</t>
    <rPh sb="0" eb="3">
      <t>トクシマケン</t>
    </rPh>
    <rPh sb="3" eb="6">
      <t>シチョウソン</t>
    </rPh>
    <rPh sb="6" eb="8">
      <t>ソウゴウ</t>
    </rPh>
    <rPh sb="8" eb="10">
      <t>ジム</t>
    </rPh>
    <rPh sb="10" eb="12">
      <t>クミアイ</t>
    </rPh>
    <rPh sb="13" eb="15">
      <t>イッパン</t>
    </rPh>
    <rPh sb="15" eb="17">
      <t>カイケイ</t>
    </rPh>
    <phoneticPr fontId="30"/>
  </si>
  <si>
    <t>徳島県市町村総合事務組合　滞納整理機構特別会計</t>
    <rPh sb="0" eb="3">
      <t>トクシマケン</t>
    </rPh>
    <rPh sb="3" eb="6">
      <t>シチョウソン</t>
    </rPh>
    <rPh sb="6" eb="8">
      <t>ソウゴウ</t>
    </rPh>
    <rPh sb="8" eb="10">
      <t>ジム</t>
    </rPh>
    <rPh sb="10" eb="12">
      <t>クミアイ</t>
    </rPh>
    <rPh sb="13" eb="15">
      <t>タイノウ</t>
    </rPh>
    <rPh sb="15" eb="17">
      <t>セイリ</t>
    </rPh>
    <rPh sb="17" eb="19">
      <t>キコウ</t>
    </rPh>
    <rPh sb="19" eb="21">
      <t>トクベツ</t>
    </rPh>
    <rPh sb="21" eb="23">
      <t>カイケイ</t>
    </rPh>
    <phoneticPr fontId="30"/>
  </si>
  <si>
    <t>徳島県市町村議会議員公務災害補償等組合</t>
    <rPh sb="0" eb="3">
      <t>トクシマケン</t>
    </rPh>
    <rPh sb="3" eb="6">
      <t>シチョウソン</t>
    </rPh>
    <rPh sb="6" eb="8">
      <t>ギカイ</t>
    </rPh>
    <rPh sb="8" eb="10">
      <t>ギイン</t>
    </rPh>
    <rPh sb="10" eb="12">
      <t>コウム</t>
    </rPh>
    <rPh sb="12" eb="14">
      <t>サイガイ</t>
    </rPh>
    <rPh sb="14" eb="16">
      <t>ホショウ</t>
    </rPh>
    <rPh sb="16" eb="17">
      <t>トウ</t>
    </rPh>
    <rPh sb="17" eb="19">
      <t>クミアイ</t>
    </rPh>
    <phoneticPr fontId="30"/>
  </si>
  <si>
    <t>徳島県後期高齢者医療広域連合　一般会計</t>
    <rPh sb="0" eb="3">
      <t>トクシマケン</t>
    </rPh>
    <rPh sb="3" eb="5">
      <t>コウキ</t>
    </rPh>
    <rPh sb="5" eb="8">
      <t>コウレイシャ</t>
    </rPh>
    <rPh sb="8" eb="10">
      <t>イリョウ</t>
    </rPh>
    <rPh sb="10" eb="12">
      <t>コウイキ</t>
    </rPh>
    <rPh sb="12" eb="14">
      <t>レンゴウ</t>
    </rPh>
    <rPh sb="15" eb="17">
      <t>イッパン</t>
    </rPh>
    <rPh sb="17" eb="19">
      <t>カイケイ</t>
    </rPh>
    <phoneticPr fontId="30"/>
  </si>
  <si>
    <t>徳島県後期高齢者医療広域連合　後期高齢者医療事業会計</t>
    <rPh sb="0" eb="3">
      <t>トクシマケン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30"/>
  </si>
  <si>
    <t>-</t>
    <phoneticPr fontId="2"/>
  </si>
  <si>
    <t>-</t>
    <phoneticPr fontId="2"/>
  </si>
  <si>
    <t>二十一わじき</t>
    <rPh sb="0" eb="3">
      <t>21</t>
    </rPh>
    <phoneticPr fontId="2"/>
  </si>
  <si>
    <t>きとうむら</t>
  </si>
  <si>
    <t>四季美谷温泉</t>
    <rPh sb="0" eb="3">
      <t>シキビ</t>
    </rPh>
    <rPh sb="3" eb="4">
      <t>ダニ</t>
    </rPh>
    <rPh sb="4" eb="6">
      <t>オンセン</t>
    </rPh>
    <phoneticPr fontId="2"/>
  </si>
  <si>
    <t>あじさい木工</t>
    <rPh sb="4" eb="5">
      <t>モク</t>
    </rPh>
    <rPh sb="5" eb="6">
      <t>コウ</t>
    </rPh>
    <phoneticPr fontId="2"/>
  </si>
  <si>
    <t>-</t>
    <phoneticPr fontId="2"/>
  </si>
  <si>
    <t>-</t>
    <phoneticPr fontId="2"/>
  </si>
  <si>
    <t>-</t>
    <phoneticPr fontId="2"/>
  </si>
  <si>
    <t>那賀ウッド</t>
    <rPh sb="0" eb="2">
      <t>ナカ</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</si>
  <si>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</si>
  <si>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</si>
  <si>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</si>
  <si>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</si>
  <si>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</si>
  <si>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</si>
  <si>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</si>
  <si>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</si>
  <si>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</si>
  <si>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</si>
  <si>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</si>
  <si>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</si>
  <si>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</si>
  <si>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</si>
  <si>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公共施設等総合管理計画に基づいて、今後において老朽化対策に積極的に取り組んでいく。</t>
    <phoneticPr fontId="5"/>
  </si>
  <si>
    <t>実質公債費比率は、近年横ばいとなっているが、今後においても投資的経費を厳選し、地方債発行額を抑制しながら財政の健全化に努める。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</si>
</sst>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146641</c:v>
                </c:pt>
                <c:pt idx="1">
                  <c:v>174587</c:v>
                </c:pt>
                <c:pt idx="2">
                  <c:v>175675</c:v>
                </c:pt>
                <c:pt idx="3">
                  <c:v>162193</c:v>
                </c:pt>
                <c:pt idx="4">
                  <c:v>138651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238001</c:v>
                </c:pt>
                <c:pt idx="1">
                  <c:v>409389</c:v>
                </c:pt>
                <c:pt idx="2">
                  <c:v>384075</c:v>
                </c:pt>
                <c:pt idx="3">
                  <c:v>310174</c:v>
                </c:pt>
                <c:pt idx="4">
                  <c:v>394296</c:v>
                </c:pt>
              </c:numCache>
            </c:numRef>
          </c:val>
          <c:smooth val="0"/>
        </c:ser>
        <c:dLbls>
          <c:showLegendKey val="0"/>
          <c:showVal val="0"/>
          <c:showCatName val="0"/>
          <c:showSerName val="0"/>
          <c:showPercent val="0"/>
          <c:showBubbleSize val="0"/>
        </c:dLbls>
        <c:marker val="1"/>
        <c:smooth val="0"/>
        <c:axId val="254634392"/>
        <c:axId val="346020984"/>
      </c:lineChart>
      <c:catAx>
        <c:axId val="2546343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6020984"/>
        <c:crosses val="autoZero"/>
        <c:auto val="1"/>
        <c:lblAlgn val="ctr"/>
        <c:lblOffset val="100"/>
        <c:tickLblSkip val="1"/>
        <c:tickMarkSkip val="1"/>
        <c:noMultiLvlLbl val="0"/>
      </c:catAx>
      <c:valAx>
        <c:axId val="346020984"/>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46343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12.62</c:v>
                </c:pt>
                <c:pt idx="1">
                  <c:v>16.21</c:v>
                </c:pt>
                <c:pt idx="2">
                  <c:v>19.670000000000002</c:v>
                </c:pt>
                <c:pt idx="3">
                  <c:v>22.71</c:v>
                </c:pt>
                <c:pt idx="4">
                  <c:v>16.28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50.16</c:v>
                </c:pt>
                <c:pt idx="1">
                  <c:v>59.19</c:v>
                </c:pt>
                <c:pt idx="2">
                  <c:v>62.91</c:v>
                </c:pt>
                <c:pt idx="3">
                  <c:v>67.42</c:v>
                </c:pt>
                <c:pt idx="4">
                  <c:v>65.430000000000007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46022552"/>
        <c:axId val="3460190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6.87</c:v>
                </c:pt>
                <c:pt idx="1">
                  <c:v>11.54</c:v>
                </c:pt>
                <c:pt idx="2">
                  <c:v>2.66</c:v>
                </c:pt>
                <c:pt idx="3">
                  <c:v>7.47</c:v>
                </c:pt>
                <c:pt idx="4">
                  <c:v>0.13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46022552"/>
        <c:axId val="346019024"/>
      </c:lineChart>
      <c:catAx>
        <c:axId val="346022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46019024"/>
        <c:crosses val="autoZero"/>
        <c:auto val="1"/>
        <c:lblAlgn val="ctr"/>
        <c:lblOffset val="100"/>
        <c:tickLblSkip val="1"/>
        <c:tickMarkSkip val="1"/>
        <c:noMultiLvlLbl val="0"/>
      </c:catAx>
      <c:valAx>
        <c:axId val="346019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6022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1.62</c:v>
                </c:pt>
                <c:pt idx="2">
                  <c:v>#N/A</c:v>
                </c:pt>
                <c:pt idx="3">
                  <c:v>0.86</c:v>
                </c:pt>
                <c:pt idx="4">
                  <c:v>#N/A</c:v>
                </c:pt>
                <c:pt idx="5">
                  <c:v>0.46</c:v>
                </c:pt>
                <c:pt idx="6">
                  <c:v>#N/A</c:v>
                </c:pt>
                <c:pt idx="7">
                  <c:v>1.67</c:v>
                </c:pt>
                <c:pt idx="8">
                  <c:v>#N/A</c:v>
                </c:pt>
                <c:pt idx="9">
                  <c:v>0.16</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那賀町簡易水道事業特別会計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2.79</c:v>
                </c:pt>
                <c:pt idx="2">
                  <c:v>#N/A</c:v>
                </c:pt>
                <c:pt idx="3">
                  <c:v>3.17</c:v>
                </c:pt>
                <c:pt idx="4">
                  <c:v>#N/A</c:v>
                </c:pt>
                <c:pt idx="5">
                  <c:v>3.37</c:v>
                </c:pt>
                <c:pt idx="6">
                  <c:v>#N/A</c:v>
                </c:pt>
                <c:pt idx="7">
                  <c:v>3.18</c:v>
                </c:pt>
                <c:pt idx="8">
                  <c:v>#N/A</c:v>
                </c:pt>
                <c:pt idx="9">
                  <c:v>0.14000000000000001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那賀町介護保険事業特別会計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0.45</c:v>
                </c:pt>
                <c:pt idx="2">
                  <c:v>#N/A</c:v>
                </c:pt>
                <c:pt idx="3">
                  <c:v>0.56000000000000005</c:v>
                </c:pt>
                <c:pt idx="4">
                  <c:v>#N/A</c:v>
                </c:pt>
                <c:pt idx="5">
                  <c:v>0.28000000000000003</c:v>
                </c:pt>
                <c:pt idx="6">
                  <c:v>#N/A</c:v>
                </c:pt>
                <c:pt idx="7">
                  <c:v>0.16</c:v>
                </c:pt>
                <c:pt idx="8">
                  <c:v>#N/A</c:v>
                </c:pt>
                <c:pt idx="9">
                  <c:v>0.18</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那賀町工業用水道事業会計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0.32</c:v>
                </c:pt>
                <c:pt idx="2">
                  <c:v>#N/A</c:v>
                </c:pt>
                <c:pt idx="3">
                  <c:v>0.26</c:v>
                </c:pt>
                <c:pt idx="4">
                  <c:v>#N/A</c:v>
                </c:pt>
                <c:pt idx="5">
                  <c:v>0.32</c:v>
                </c:pt>
                <c:pt idx="6">
                  <c:v>#N/A</c:v>
                </c:pt>
                <c:pt idx="7">
                  <c:v>0.2</c:v>
                </c:pt>
                <c:pt idx="8">
                  <c:v>#N/A</c:v>
                </c:pt>
                <c:pt idx="9">
                  <c:v>0.31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那賀町集落排水事業特別会計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0.86</c:v>
                </c:pt>
                <c:pt idx="2">
                  <c:v>#N/A</c:v>
                </c:pt>
                <c:pt idx="3">
                  <c:v>0.81</c:v>
                </c:pt>
                <c:pt idx="4">
                  <c:v>#N/A</c:v>
                </c:pt>
                <c:pt idx="5">
                  <c:v>0.83</c:v>
                </c:pt>
                <c:pt idx="6">
                  <c:v>#N/A</c:v>
                </c:pt>
                <c:pt idx="7">
                  <c:v>0.78</c:v>
                </c:pt>
                <c:pt idx="8">
                  <c:v>#N/A</c:v>
                </c:pt>
                <c:pt idx="9">
                  <c:v>0.52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那賀町ケーブルテレビ事業特別会計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0.36</c:v>
                </c:pt>
                <c:pt idx="2">
                  <c:v>#N/A</c:v>
                </c:pt>
                <c:pt idx="3">
                  <c:v>0.56999999999999995</c:v>
                </c:pt>
                <c:pt idx="4">
                  <c:v>#N/A</c:v>
                </c:pt>
                <c:pt idx="5">
                  <c:v>0.28999999999999998</c:v>
                </c:pt>
                <c:pt idx="6">
                  <c:v>#N/A</c:v>
                </c:pt>
                <c:pt idx="7">
                  <c:v>0.37</c:v>
                </c:pt>
                <c:pt idx="8">
                  <c:v>#N/A</c:v>
                </c:pt>
                <c:pt idx="9">
                  <c:v>0.83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那賀町立上那賀病院事業会計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4.05</c:v>
                </c:pt>
                <c:pt idx="2">
                  <c:v>#N/A</c:v>
                </c:pt>
                <c:pt idx="3">
                  <c:v>4.32</c:v>
                </c:pt>
                <c:pt idx="4">
                  <c:v>#N/A</c:v>
                </c:pt>
                <c:pt idx="5">
                  <c:v>4.58</c:v>
                </c:pt>
                <c:pt idx="6">
                  <c:v>#N/A</c:v>
                </c:pt>
                <c:pt idx="7">
                  <c:v>5.0999999999999996</c:v>
                </c:pt>
                <c:pt idx="8">
                  <c:v>#N/A</c:v>
                </c:pt>
                <c:pt idx="9">
                  <c:v>5.81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那賀町国民健康保険診療所事業特別会計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7.54</c:v>
                </c:pt>
                <c:pt idx="2">
                  <c:v>#N/A</c:v>
                </c:pt>
                <c:pt idx="3">
                  <c:v>7.68</c:v>
                </c:pt>
                <c:pt idx="4">
                  <c:v>#N/A</c:v>
                </c:pt>
                <c:pt idx="5">
                  <c:v>8.19</c:v>
                </c:pt>
                <c:pt idx="6">
                  <c:v>#N/A</c:v>
                </c:pt>
                <c:pt idx="7">
                  <c:v>7.83</c:v>
                </c:pt>
                <c:pt idx="8">
                  <c:v>#N/A</c:v>
                </c:pt>
                <c:pt idx="9">
                  <c:v>8.18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12.25</c:v>
                </c:pt>
                <c:pt idx="2">
                  <c:v>#N/A</c:v>
                </c:pt>
                <c:pt idx="3">
                  <c:v>15.64</c:v>
                </c:pt>
                <c:pt idx="4">
                  <c:v>#N/A</c:v>
                </c:pt>
                <c:pt idx="5">
                  <c:v>19.37</c:v>
                </c:pt>
                <c:pt idx="6">
                  <c:v>#N/A</c:v>
                </c:pt>
                <c:pt idx="7">
                  <c:v>22.33</c:v>
                </c:pt>
                <c:pt idx="8">
                  <c:v>#N/A</c:v>
                </c:pt>
                <c:pt idx="9">
                  <c:v>15.44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46021376"/>
        <c:axId val="346017456"/>
      </c:barChart>
      <c:catAx>
        <c:axId val="346021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6017456"/>
        <c:crosses val="autoZero"/>
        <c:auto val="1"/>
        <c:lblAlgn val="ctr"/>
        <c:lblOffset val="100"/>
        <c:tickLblSkip val="1"/>
        <c:tickMarkSkip val="1"/>
        <c:noMultiLvlLbl val="0"/>
      </c:catAx>
      <c:valAx>
        <c:axId val="346017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60213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1591</c:v>
                </c:pt>
                <c:pt idx="5">
                  <c:v>1508</c:v>
                </c:pt>
                <c:pt idx="8">
                  <c:v>1530</c:v>
                </c:pt>
                <c:pt idx="11">
                  <c:v>1567</c:v>
                </c:pt>
                <c:pt idx="14">
                  <c:v>1495</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13</c:v>
                </c:pt>
                <c:pt idx="3">
                  <c:v>5</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146</c:v>
                </c:pt>
                <c:pt idx="3">
                  <c:v>145</c:v>
                </c:pt>
                <c:pt idx="6">
                  <c:v>130</c:v>
                </c:pt>
                <c:pt idx="9">
                  <c:v>152</c:v>
                </c:pt>
                <c:pt idx="12">
                  <c:v>153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1971</c:v>
                </c:pt>
                <c:pt idx="3">
                  <c:v>1783</c:v>
                </c:pt>
                <c:pt idx="6">
                  <c:v>1750</c:v>
                </c:pt>
                <c:pt idx="9">
                  <c:v>1784</c:v>
                </c:pt>
                <c:pt idx="12">
                  <c:v>1690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46022160"/>
        <c:axId val="3460249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539</c:v>
                </c:pt>
                <c:pt idx="2">
                  <c:v>#N/A</c:v>
                </c:pt>
                <c:pt idx="3">
                  <c:v>#N/A</c:v>
                </c:pt>
                <c:pt idx="4">
                  <c:v>425</c:v>
                </c:pt>
                <c:pt idx="5">
                  <c:v>#N/A</c:v>
                </c:pt>
                <c:pt idx="6">
                  <c:v>#N/A</c:v>
                </c:pt>
                <c:pt idx="7">
                  <c:v>350</c:v>
                </c:pt>
                <c:pt idx="8">
                  <c:v>#N/A</c:v>
                </c:pt>
                <c:pt idx="9">
                  <c:v>#N/A</c:v>
                </c:pt>
                <c:pt idx="10">
                  <c:v>369</c:v>
                </c:pt>
                <c:pt idx="11">
                  <c:v>#N/A</c:v>
                </c:pt>
                <c:pt idx="12">
                  <c:v>#N/A</c:v>
                </c:pt>
                <c:pt idx="13">
                  <c:v>348</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46022160"/>
        <c:axId val="346024904"/>
      </c:lineChart>
      <c:catAx>
        <c:axId val="346022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6024904"/>
        <c:crosses val="autoZero"/>
        <c:auto val="1"/>
        <c:lblAlgn val="ctr"/>
        <c:lblOffset val="100"/>
        <c:tickLblSkip val="1"/>
        <c:tickMarkSkip val="1"/>
        <c:noMultiLvlLbl val="0"/>
      </c:catAx>
      <c:valAx>
        <c:axId val="346024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6022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12664</c:v>
                </c:pt>
                <c:pt idx="5">
                  <c:v>12624</c:v>
                </c:pt>
                <c:pt idx="8">
                  <c:v>12535</c:v>
                </c:pt>
                <c:pt idx="11">
                  <c:v>11768</c:v>
                </c:pt>
                <c:pt idx="14">
                  <c:v>11681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372</c:v>
                </c:pt>
                <c:pt idx="5">
                  <c:v>273</c:v>
                </c:pt>
                <c:pt idx="8">
                  <c:v>317</c:v>
                </c:pt>
                <c:pt idx="11">
                  <c:v>267</c:v>
                </c:pt>
                <c:pt idx="14">
                  <c:v>244</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9862</c:v>
                </c:pt>
                <c:pt idx="5">
                  <c:v>11850</c:v>
                </c:pt>
                <c:pt idx="8">
                  <c:v>12384</c:v>
                </c:pt>
                <c:pt idx="11">
                  <c:v>12711</c:v>
                </c:pt>
                <c:pt idx="14">
                  <c:v>12156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1434</c:v>
                </c:pt>
                <c:pt idx="3">
                  <c:v>1857</c:v>
                </c:pt>
                <c:pt idx="6">
                  <c:v>1298</c:v>
                </c:pt>
                <c:pt idx="9">
                  <c:v>1425</c:v>
                </c:pt>
                <c:pt idx="12">
                  <c:v>1176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22</c:v>
                </c:pt>
                <c:pt idx="3">
                  <c:v>15</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1435</c:v>
                </c:pt>
                <c:pt idx="3">
                  <c:v>1337</c:v>
                </c:pt>
                <c:pt idx="6">
                  <c:v>1240</c:v>
                </c:pt>
                <c:pt idx="9">
                  <c:v>1324</c:v>
                </c:pt>
                <c:pt idx="12">
                  <c:v>1352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14656</c:v>
                </c:pt>
                <c:pt idx="3">
                  <c:v>14399</c:v>
                </c:pt>
                <c:pt idx="6">
                  <c:v>14301</c:v>
                </c:pt>
                <c:pt idx="9">
                  <c:v>13998</c:v>
                </c:pt>
                <c:pt idx="12">
                  <c:v>14226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46024512"/>
        <c:axId val="3460182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46024512"/>
        <c:axId val="346018240"/>
      </c:lineChart>
      <c:catAx>
        <c:axId val="346024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46018240"/>
        <c:crosses val="autoZero"/>
        <c:auto val="1"/>
        <c:lblAlgn val="ctr"/>
        <c:lblOffset val="100"/>
        <c:tickLblSkip val="1"/>
        <c:tickMarkSkip val="1"/>
        <c:noMultiLvlLbl val="0"/>
      </c:catAx>
      <c:valAx>
        <c:axId val="346018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6024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{63AC0273-8830-4CAC-9A48-ADDEDA4F6A18}</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{67D592D4-8710-4A59-BA48-E458195627A8}</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{0207B777-8744-4AFB-B482-40D109E7F2F6}</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{0BBBF94B-4EDA-46CD-92E9-0D27C6512539}</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{92D56CE8-69B7-45D3-815F-8339D8880B7E}</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57.6</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{7B8E2270-9A66-4006-88B7-480BDA637BB1}</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{E4BE9797-8975-4755-AF2D-2A4CEB5C508D}</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{01A04D12-8C14-4778-B14D-3988B850ED5D}</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{4C895A1D-CB2F-40A7-B8EE-3D800C34DD22}</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{AC7A81BF-5B7F-441C-A4BA-1FD780E27C85}</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55.3</c:v>
                </c:pt>
              </c:numCache>
            </c:numRef>
          </c:xVal>
          <c:yVal>
            <c:numRef>
              <c:f>公会計指標分析・財政指標組合せ分析表!$K$55:$O$55</c:f>
              <c:numCache>
                <c:formatCode>#,##0.0;"▲ "#,##0.0</c:formatCode>
                <c:ptCount val="5"/>
                <c:pt idx="3">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54217272"/>
        <c:axId val="354221584"/>
      </c:scatterChart>
      <c:valAx>
        <c:axId val="354217272"/>
        <c:scaling>
          <c:orientation val="minMax"/>
          <c:max val="66.399999999999991"/>
          <c:min val="44.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4221584"/>
        <c:crosses val="autoZero"/>
        <c:crossBetween val="midCat"/>
      </c:valAx>
      <c:valAx>
        <c:axId val="35422158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542172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{8E0A8D1C-E034-485E-816D-638AC8B715C3}</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{F69A97E6-F07F-48C2-BDB1-1A49704B9242}</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{17AB3A1F-647D-43F2-B8DA-0263D9B64EFD}</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{5D7DDF35-D335-4A45-8EED-7D218FF8F7A0}</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{5041ABB7-D01F-4C27-AD81-A437413ECF7C}</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11.3</c:v>
                </c:pt>
                <c:pt idx="1">
                  <c:v>9.3000000000000007</c:v>
                </c:pt>
                <c:pt idx="2">
                  <c:v>7.4</c:v>
                </c:pt>
                <c:pt idx="3">
                  <c:v>6.6</c:v>
                </c:pt>
                <c:pt idx="4">
                  <c:v>6.6</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{2CF9443F-4CDB-4380-AB11-02C84110E88B}</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{EDB101A5-A939-407E-A8EB-2BDE97835639}</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{4FD821B6-E74B-426A-AD4E-C0686346BA80}</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{5C7C5D9D-A342-47F8-BBE6-8EC8525C5398}</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{AA140AE1-771F-4FB6-B450-FF9A904E6A13}</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9.8000000000000007</c:v>
                </c:pt>
                <c:pt idx="2">
                  <c:v>9.1</c:v>
                </c:pt>
                <c:pt idx="3">
                  <c:v>8.6</c:v>
                </c:pt>
                <c:pt idx="4">
                  <c:v>7.3</c:v>
                </c:pt>
              </c:numCache>
            </c:numRef>
          </c:xVal>
          <c:yVal>
            <c:numRef>
              <c:f>公会計指標分析・財政指標組合せ分析表!$K$77:$O$77</c:f>
              <c:numCache>
                <c:formatCode>#,##0.0;"▲ "#,##0.0</c:formatCode>
                <c:ptCount val="5"/>
                <c:pt idx="0">
                  <c:v>5.7</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54221192"/>
        <c:axId val="354222760"/>
      </c:scatterChart>
      <c:valAx>
        <c:axId val="354221192"/>
        <c:scaling>
          <c:orientation val="minMax"/>
          <c:max val="11.1"/>
          <c:min val="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4222760"/>
        <c:crosses val="autoZero"/>
        <c:crossBetween val="midCat"/>
      </c:valAx>
      <c:valAx>
        <c:axId val="354222760"/>
        <c:scaling>
          <c:orientation val="minMax"/>
          <c:max val="6.6999999999999993"/>
          <c:min val="-0.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54221192"/>
        <c:crosses val="autoZero"/>
        <c:crossBetween val="midCat"/>
        <c:majorUnit val="0.7"/>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徳島県那賀町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方債償還はピークを越え、多少の減少傾向は見られるが、依然高い値である。公債費負担適正化計画に基づき、繰上償還を行うなど後年度の負担を軽減し、普通建設事業を厳選し地方債発行額を、臨時財政対策債を除いて１０億円以下に抑制するなど、起債に大きく頼ることのない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徳島県那賀町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調整基金等の積み立てによる充当可能基金の増額等となっている。しかし、多額の地方債残高があり、自主財源が乏しい団体であるため、今後においても投資的経費を厳選し、地方債発行額を抑制しながら財政の健全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徳島県那賀町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8,860
8,844
694.98
14,862,028
12,489,188
1,056,132
6,487,844
14,226,405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共施設等総合管理計画においての目標を達成すべく老朽化した施設の集約化や複合化及び除却について進めていき、新たな施設の建設については厳選のうえ精査し、ランニングコスト等の歳出の減少に努め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7" name="直線コネクタ 5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8" name="テキスト ボックス 57"/>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9" name="直線コネクタ 5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0" name="テキスト ボックス 59"/>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1" name="直線コネクタ 6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2" name="テキスト ボックス 61"/>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3" name="直線コネクタ 6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4" name="テキスト ボックス 63"/>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6" name="テキスト ボックス 65"/>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108458</xdr:rowOff>
    </xdr:from>
    <xdr:to>
      <xdr:col>3</xdr:col>
      <xdr:colOff>1170940</xdr:colOff>
      <xdr:row>34</xdr:row>
      <xdr:rowOff>18034</xdr:rowOff>
    </xdr:to>
    <xdr:cxnSp macro="">
      <xdr:nvCxnSpPr>
        <xdr:cNvPr id="68" name="直線コネクタ 67"/>
        <xdr:cNvCxnSpPr/>
      </xdr:nvCxnSpPr>
      <xdr:spPr>
        <a:xfrm flipV="1">
          <a:off x="4760595" y="5518658"/>
          <a:ext cx="1270" cy="1109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21861</xdr:rowOff>
    </xdr:from>
    <xdr:ext cx="405111" cy="259045"/>
    <xdr:sp macro="" textlink="">
      <xdr:nvSpPr>
        <xdr:cNvPr id="69" name="有形固定資産減価償却率最小値テキスト"/>
        <xdr:cNvSpPr txBox="1"/>
      </xdr:nvSpPr>
      <xdr:spPr>
        <a:xfrm>
          <a:off x="4813300" y="6632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41.2</a:t>
          </a:r>
          <a:endParaRPr kumimoji="1" lang="ja-JP" altLang="en-US" sz="1000" b="1">
            <a:latin typeface="ＭＳ Ｐゴシック"/>
          </a:endParaRPr>
        </a:p>
      </xdr:txBody>
    </xdr:sp>
    <xdr:clientData/>
  </xdr:oneCellAnchor>
  <xdr:twoCellAnchor>
    <xdr:from>
      <xdr:col>3</xdr:col>
      <xdr:colOff>1082675</xdr:colOff>
      <xdr:row>34</xdr:row>
      <xdr:rowOff>18034</xdr:rowOff>
    </xdr:from>
    <xdr:to>
      <xdr:col>3</xdr:col>
      <xdr:colOff>1260475</xdr:colOff>
      <xdr:row>34</xdr:row>
      <xdr:rowOff>18034</xdr:rowOff>
    </xdr:to>
    <xdr:cxnSp macro="">
      <xdr:nvCxnSpPr>
        <xdr:cNvPr id="70" name="直線コネクタ 69"/>
        <xdr:cNvCxnSpPr/>
      </xdr:nvCxnSpPr>
      <xdr:spPr>
        <a:xfrm>
          <a:off x="4673600" y="6628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55135</xdr:rowOff>
    </xdr:from>
    <xdr:ext cx="405111" cy="259045"/>
    <xdr:sp macro="" textlink="">
      <xdr:nvSpPr>
        <xdr:cNvPr id="71" name="有形固定資産減価償却率最大値テキスト"/>
        <xdr:cNvSpPr txBox="1"/>
      </xdr:nvSpPr>
      <xdr:spPr>
        <a:xfrm>
          <a:off x="4813300" y="529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3</xdr:col>
      <xdr:colOff>1082675</xdr:colOff>
      <xdr:row>27</xdr:row>
      <xdr:rowOff>108458</xdr:rowOff>
    </xdr:from>
    <xdr:to>
      <xdr:col>3</xdr:col>
      <xdr:colOff>1260475</xdr:colOff>
      <xdr:row>27</xdr:row>
      <xdr:rowOff>108458</xdr:rowOff>
    </xdr:to>
    <xdr:cxnSp macro="">
      <xdr:nvCxnSpPr>
        <xdr:cNvPr id="72" name="直線コネクタ 71"/>
        <xdr:cNvCxnSpPr/>
      </xdr:nvCxnSpPr>
      <xdr:spPr>
        <a:xfrm>
          <a:off x="4673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44213</xdr:rowOff>
    </xdr:from>
    <xdr:ext cx="405111" cy="259045"/>
    <xdr:sp macro="" textlink="">
      <xdr:nvSpPr>
        <xdr:cNvPr id="73" name="有形固定資産減価償却率平均値テキスト"/>
        <xdr:cNvSpPr txBox="1"/>
      </xdr:nvSpPr>
      <xdr:spPr>
        <a:xfrm>
          <a:off x="4813300" y="5968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65786</xdr:rowOff>
    </xdr:from>
    <xdr:to>
      <xdr:col>3</xdr:col>
      <xdr:colOff>1222375</xdr:colOff>
      <xdr:row>30</xdr:row>
      <xdr:rowOff>167386</xdr:rowOff>
    </xdr:to>
    <xdr:sp macro="" textlink="">
      <xdr:nvSpPr>
        <xdr:cNvPr id="74" name="フローチャート : 判断 73"/>
        <xdr:cNvSpPr/>
      </xdr:nvSpPr>
      <xdr:spPr>
        <a:xfrm>
          <a:off x="4711700" y="599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44196</xdr:rowOff>
    </xdr:from>
    <xdr:to>
      <xdr:col>3</xdr:col>
      <xdr:colOff>511175</xdr:colOff>
      <xdr:row>30</xdr:row>
      <xdr:rowOff>145796</xdr:rowOff>
    </xdr:to>
    <xdr:sp macro="" textlink="">
      <xdr:nvSpPr>
        <xdr:cNvPr id="75" name="フローチャート : 判断 74"/>
        <xdr:cNvSpPr/>
      </xdr:nvSpPr>
      <xdr:spPr>
        <a:xfrm>
          <a:off x="4000500" y="59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116332</xdr:rowOff>
    </xdr:from>
    <xdr:to>
      <xdr:col>3</xdr:col>
      <xdr:colOff>511175</xdr:colOff>
      <xdr:row>30</xdr:row>
      <xdr:rowOff>46482</xdr:rowOff>
    </xdr:to>
    <xdr:sp macro="" textlink="">
      <xdr:nvSpPr>
        <xdr:cNvPr id="81" name="円/楕円 80"/>
        <xdr:cNvSpPr/>
      </xdr:nvSpPr>
      <xdr:spPr>
        <a:xfrm>
          <a:off x="4000500" y="586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136923</xdr:rowOff>
    </xdr:from>
    <xdr:ext cx="405111" cy="259045"/>
    <xdr:sp macro="" textlink="">
      <xdr:nvSpPr>
        <xdr:cNvPr id="82" name="n_1aveValue有形固定資産減価償却率"/>
        <xdr:cNvSpPr txBox="1"/>
      </xdr:nvSpPr>
      <xdr:spPr>
        <a:xfrm>
          <a:off x="3836043" y="6061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3</xdr:col>
      <xdr:colOff>245118</xdr:colOff>
      <xdr:row>28</xdr:row>
      <xdr:rowOff>63009</xdr:rowOff>
    </xdr:from>
    <xdr:ext cx="405111" cy="259045"/>
    <xdr:sp macro="" textlink="">
      <xdr:nvSpPr>
        <xdr:cNvPr id="83" name="n_1mainValue有形固定資産減価償却率"/>
        <xdr:cNvSpPr txBox="1"/>
      </xdr:nvSpPr>
      <xdr:spPr>
        <a:xfrm>
          <a:off x="3836043" y="5644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8" name="正方形/長方形 8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0" name="テキスト ボックス 8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徳島県那賀町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8,860
8,844
694.98
14,862,028
12,489,188
1,056,132
6,487,844
14,226,405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30480</xdr:rowOff>
    </xdr:from>
    <xdr:to>
      <xdr:col>6</xdr:col>
      <xdr:colOff>510540</xdr:colOff>
      <xdr:row>41</xdr:row>
      <xdr:rowOff>74567</xdr:rowOff>
    </xdr:to>
    <xdr:cxnSp macro="">
      <xdr:nvCxnSpPr>
        <xdr:cNvPr id="59" name="直線コネクタ 58"/>
        <xdr:cNvCxnSpPr/>
      </xdr:nvCxnSpPr>
      <xdr:spPr>
        <a:xfrm flipV="1">
          <a:off x="4634865" y="5859780"/>
          <a:ext cx="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78394</xdr:rowOff>
    </xdr:from>
    <xdr:ext cx="405111" cy="259045"/>
    <xdr:sp macro="" textlink="">
      <xdr:nvSpPr>
        <xdr:cNvPr id="60" name="【道路】&#10;有形固定資産減価償却率最小値テキスト"/>
        <xdr:cNvSpPr txBox="1"/>
      </xdr:nvSpPr>
      <xdr:spPr>
        <a:xfrm>
          <a:off x="47244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422275</xdr:colOff>
      <xdr:row>41</xdr:row>
      <xdr:rowOff>74567</xdr:rowOff>
    </xdr:from>
    <xdr:to>
      <xdr:col>6</xdr:col>
      <xdr:colOff>600075</xdr:colOff>
      <xdr:row>41</xdr:row>
      <xdr:rowOff>74567</xdr:rowOff>
    </xdr:to>
    <xdr:cxnSp macro="">
      <xdr:nvCxnSpPr>
        <xdr:cNvPr id="61" name="直線コネクタ 60"/>
        <xdr:cNvCxnSpPr/>
      </xdr:nvCxnSpPr>
      <xdr:spPr>
        <a:xfrm>
          <a:off x="4546600" y="710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148607</xdr:rowOff>
    </xdr:from>
    <xdr:ext cx="405111" cy="259045"/>
    <xdr:sp macro="" textlink="">
      <xdr:nvSpPr>
        <xdr:cNvPr id="62" name="【道路】&#10;有形固定資産減価償却率最大値テキスト"/>
        <xdr:cNvSpPr txBox="1"/>
      </xdr:nvSpPr>
      <xdr:spPr>
        <a:xfrm>
          <a:off x="47244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a:t>
          </a:r>
          <a:endParaRPr kumimoji="1" lang="ja-JP" altLang="en-US" sz="1000" b="1">
            <a:latin typeface="ＭＳ Ｐゴシック"/>
          </a:endParaRPr>
        </a:p>
      </xdr:txBody>
    </xdr:sp>
    <xdr:clientData/>
  </xdr:oneCellAnchor>
  <xdr:twoCellAnchor>
    <xdr:from>
      <xdr:col>6</xdr:col>
      <xdr:colOff>422275</xdr:colOff>
      <xdr:row>34</xdr:row>
      <xdr:rowOff>30480</xdr:rowOff>
    </xdr:from>
    <xdr:to>
      <xdr:col>6</xdr:col>
      <xdr:colOff>600075</xdr:colOff>
      <xdr:row>34</xdr:row>
      <xdr:rowOff>30480</xdr:rowOff>
    </xdr:to>
    <xdr:cxnSp macro="">
      <xdr:nvCxnSpPr>
        <xdr:cNvPr id="63" name="直線コネクタ 62"/>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70774</xdr:rowOff>
    </xdr:from>
    <xdr:ext cx="405111" cy="259045"/>
    <xdr:sp macro="" textlink="">
      <xdr:nvSpPr>
        <xdr:cNvPr id="64" name="【道路】&#10;有形固定資産減価償却率平均値テキスト"/>
        <xdr:cNvSpPr txBox="1"/>
      </xdr:nvSpPr>
      <xdr:spPr>
        <a:xfrm>
          <a:off x="4724400" y="60715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92347</xdr:rowOff>
    </xdr:from>
    <xdr:to>
      <xdr:col>6</xdr:col>
      <xdr:colOff>561975</xdr:colOff>
      <xdr:row>36</xdr:row>
      <xdr:rowOff>22497</xdr:rowOff>
    </xdr:to>
    <xdr:sp macro="" textlink="">
      <xdr:nvSpPr>
        <xdr:cNvPr id="65" name="フローチャート : 判断 64"/>
        <xdr:cNvSpPr/>
      </xdr:nvSpPr>
      <xdr:spPr>
        <a:xfrm>
          <a:off x="4584700" y="609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35</xdr:row>
      <xdr:rowOff>66222</xdr:rowOff>
    </xdr:from>
    <xdr:to>
      <xdr:col>5</xdr:col>
      <xdr:colOff>409575</xdr:colOff>
      <xdr:row>35</xdr:row>
      <xdr:rowOff>167822</xdr:rowOff>
    </xdr:to>
    <xdr:sp macro="" textlink="">
      <xdr:nvSpPr>
        <xdr:cNvPr id="66" name="フローチャート : 判断 65"/>
        <xdr:cNvSpPr/>
      </xdr:nvSpPr>
      <xdr:spPr>
        <a:xfrm>
          <a:off x="3746500" y="606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36830</xdr:rowOff>
    </xdr:from>
    <xdr:to>
      <xdr:col>5</xdr:col>
      <xdr:colOff>409575</xdr:colOff>
      <xdr:row>35</xdr:row>
      <xdr:rowOff>138430</xdr:rowOff>
    </xdr:to>
    <xdr:sp macro="" textlink="">
      <xdr:nvSpPr>
        <xdr:cNvPr id="72" name="円/楕円 71"/>
        <xdr:cNvSpPr/>
      </xdr:nvSpPr>
      <xdr:spPr>
        <a:xfrm>
          <a:off x="37465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158949</xdr:rowOff>
    </xdr:from>
    <xdr:ext cx="405111" cy="259045"/>
    <xdr:sp macro="" textlink="">
      <xdr:nvSpPr>
        <xdr:cNvPr id="73" name="n_1aveValue【道路】&#10;有形固定資産減価償却率"/>
        <xdr:cNvSpPr txBox="1"/>
      </xdr:nvSpPr>
      <xdr:spPr>
        <a:xfrm>
          <a:off x="3582043" y="6159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oneCellAnchor>
    <xdr:from>
      <xdr:col>5</xdr:col>
      <xdr:colOff>143518</xdr:colOff>
      <xdr:row>33</xdr:row>
      <xdr:rowOff>154957</xdr:rowOff>
    </xdr:from>
    <xdr:ext cx="405111" cy="259045"/>
    <xdr:sp macro="" textlink="">
      <xdr:nvSpPr>
        <xdr:cNvPr id="74" name="n_1mainValue【道路】&#10;有形固定資産減価償却率"/>
        <xdr:cNvSpPr txBox="1"/>
      </xdr:nvSpPr>
      <xdr:spPr>
        <a:xfrm>
          <a:off x="3582043" y="58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49.025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8" name="テキスト ボックス 8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0" name="テキスト ボックス 8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2" name="テキスト ボックス 9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4" name="テキスト ボックス 9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6" name="テキスト ボックス 9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29928</xdr:rowOff>
    </xdr:from>
    <xdr:to>
      <xdr:col>15</xdr:col>
      <xdr:colOff>180340</xdr:colOff>
      <xdr:row>40</xdr:row>
      <xdr:rowOff>169335</xdr:rowOff>
    </xdr:to>
    <xdr:cxnSp macro="">
      <xdr:nvCxnSpPr>
        <xdr:cNvPr id="98" name="直線コネクタ 97"/>
        <xdr:cNvCxnSpPr/>
      </xdr:nvCxnSpPr>
      <xdr:spPr>
        <a:xfrm flipV="1">
          <a:off x="10476865" y="5687778"/>
          <a:ext cx="0" cy="1339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1712</xdr:rowOff>
    </xdr:from>
    <xdr:ext cx="534377" cy="259045"/>
    <xdr:sp macro="" textlink="">
      <xdr:nvSpPr>
        <xdr:cNvPr id="99" name="【道路】&#10;一人当たり延長最小値テキスト"/>
        <xdr:cNvSpPr txBox="1"/>
      </xdr:nvSpPr>
      <xdr:spPr>
        <a:xfrm>
          <a:off x="10566400" y="703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11.111</a:t>
          </a:r>
          <a:endParaRPr kumimoji="1" lang="ja-JP" altLang="en-US" sz="1000" b="1">
            <a:latin typeface="ＭＳ Ｐゴシック"/>
          </a:endParaRPr>
        </a:p>
      </xdr:txBody>
    </xdr:sp>
    <xdr:clientData/>
  </xdr:oneCellAnchor>
  <xdr:twoCellAnchor>
    <xdr:from>
      <xdr:col>15</xdr:col>
      <xdr:colOff>92075</xdr:colOff>
      <xdr:row>40</xdr:row>
      <xdr:rowOff>169335</xdr:rowOff>
    </xdr:from>
    <xdr:to>
      <xdr:col>15</xdr:col>
      <xdr:colOff>269875</xdr:colOff>
      <xdr:row>40</xdr:row>
      <xdr:rowOff>169335</xdr:rowOff>
    </xdr:to>
    <xdr:cxnSp macro="">
      <xdr:nvCxnSpPr>
        <xdr:cNvPr id="100" name="直線コネクタ 99"/>
        <xdr:cNvCxnSpPr/>
      </xdr:nvCxnSpPr>
      <xdr:spPr>
        <a:xfrm>
          <a:off x="10388600" y="7027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148055</xdr:rowOff>
    </xdr:from>
    <xdr:ext cx="534377" cy="259045"/>
    <xdr:sp macro="" textlink="">
      <xdr:nvSpPr>
        <xdr:cNvPr id="101" name="【道路】&#10;一人当たり延長最大値テキスト"/>
        <xdr:cNvSpPr txBox="1"/>
      </xdr:nvSpPr>
      <xdr:spPr>
        <a:xfrm>
          <a:off x="10566400" y="546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81.429</a:t>
          </a:r>
          <a:endParaRPr kumimoji="1" lang="ja-JP" altLang="en-US" sz="1000" b="1">
            <a:latin typeface="ＭＳ Ｐゴシック"/>
          </a:endParaRPr>
        </a:p>
      </xdr:txBody>
    </xdr:sp>
    <xdr:clientData/>
  </xdr:oneCellAnchor>
  <xdr:twoCellAnchor>
    <xdr:from>
      <xdr:col>15</xdr:col>
      <xdr:colOff>92075</xdr:colOff>
      <xdr:row>33</xdr:row>
      <xdr:rowOff>29928</xdr:rowOff>
    </xdr:from>
    <xdr:to>
      <xdr:col>15</xdr:col>
      <xdr:colOff>269875</xdr:colOff>
      <xdr:row>33</xdr:row>
      <xdr:rowOff>29928</xdr:rowOff>
    </xdr:to>
    <xdr:cxnSp macro="">
      <xdr:nvCxnSpPr>
        <xdr:cNvPr id="102" name="直線コネクタ 101"/>
        <xdr:cNvCxnSpPr/>
      </xdr:nvCxnSpPr>
      <xdr:spPr>
        <a:xfrm>
          <a:off x="10388600" y="568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133805</xdr:rowOff>
    </xdr:from>
    <xdr:ext cx="534377" cy="259045"/>
    <xdr:sp macro="" textlink="">
      <xdr:nvSpPr>
        <xdr:cNvPr id="103" name="【道路】&#10;一人当たり延長平均値テキスト"/>
        <xdr:cNvSpPr txBox="1"/>
      </xdr:nvSpPr>
      <xdr:spPr>
        <a:xfrm>
          <a:off x="10566400" y="66489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27.177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155378</xdr:rowOff>
    </xdr:from>
    <xdr:to>
      <xdr:col>15</xdr:col>
      <xdr:colOff>231775</xdr:colOff>
      <xdr:row>39</xdr:row>
      <xdr:rowOff>85528</xdr:rowOff>
    </xdr:to>
    <xdr:sp macro="" textlink="">
      <xdr:nvSpPr>
        <xdr:cNvPr id="104" name="フローチャート : 判断 103"/>
        <xdr:cNvSpPr/>
      </xdr:nvSpPr>
      <xdr:spPr>
        <a:xfrm>
          <a:off x="10426700" y="6670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35</xdr:row>
      <xdr:rowOff>141529</xdr:rowOff>
    </xdr:from>
    <xdr:to>
      <xdr:col>14</xdr:col>
      <xdr:colOff>79375</xdr:colOff>
      <xdr:row>36</xdr:row>
      <xdr:rowOff>71679</xdr:rowOff>
    </xdr:to>
    <xdr:sp macro="" textlink="">
      <xdr:nvSpPr>
        <xdr:cNvPr id="105" name="フローチャート : 判断 104"/>
        <xdr:cNvSpPr/>
      </xdr:nvSpPr>
      <xdr:spPr>
        <a:xfrm>
          <a:off x="9588500" y="614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35</xdr:row>
      <xdr:rowOff>170047</xdr:rowOff>
    </xdr:from>
    <xdr:to>
      <xdr:col>14</xdr:col>
      <xdr:colOff>79375</xdr:colOff>
      <xdr:row>36</xdr:row>
      <xdr:rowOff>100197</xdr:rowOff>
    </xdr:to>
    <xdr:sp macro="" textlink="">
      <xdr:nvSpPr>
        <xdr:cNvPr id="111" name="円/楕円 110"/>
        <xdr:cNvSpPr/>
      </xdr:nvSpPr>
      <xdr:spPr>
        <a:xfrm>
          <a:off x="9588500" y="617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34</xdr:row>
      <xdr:rowOff>88206</xdr:rowOff>
    </xdr:from>
    <xdr:ext cx="534377" cy="259045"/>
    <xdr:sp macro="" textlink="">
      <xdr:nvSpPr>
        <xdr:cNvPr id="112" name="n_1aveValue【道路】&#10;一人当たり延長"/>
        <xdr:cNvSpPr txBox="1"/>
      </xdr:nvSpPr>
      <xdr:spPr>
        <a:xfrm>
          <a:off x="9359410" y="591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54.904</a:t>
          </a:r>
          <a:endParaRPr kumimoji="1" lang="ja-JP" altLang="en-US" sz="1000" b="1">
            <a:solidFill>
              <a:srgbClr val="000080"/>
            </a:solidFill>
            <a:latin typeface="ＭＳ Ｐゴシック"/>
          </a:endParaRPr>
        </a:p>
      </xdr:txBody>
    </xdr:sp>
    <xdr:clientData/>
  </xdr:oneCellAnchor>
  <xdr:oneCellAnchor>
    <xdr:from>
      <xdr:col>13</xdr:col>
      <xdr:colOff>434485</xdr:colOff>
      <xdr:row>36</xdr:row>
      <xdr:rowOff>91324</xdr:rowOff>
    </xdr:from>
    <xdr:ext cx="534377" cy="259045"/>
    <xdr:sp macro="" textlink="">
      <xdr:nvSpPr>
        <xdr:cNvPr id="113" name="n_1mainValue【道路】&#10;一人当たり延長"/>
        <xdr:cNvSpPr txBox="1"/>
      </xdr:nvSpPr>
      <xdr:spPr>
        <a:xfrm>
          <a:off x="9359410" y="626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53.407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4" name="テキスト ボックス 12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5" name="直線コネクタ 12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6" name="テキスト ボックス 125"/>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7" name="直線コネクタ 12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8" name="テキスト ボックス 12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9" name="直線コネクタ 12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0" name="テキスト ボックス 12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1" name="直線コネクタ 13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2" name="テキスト ボックス 13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3" name="直線コネクタ 13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4" name="テキスト ボックス 13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5" name="直線コネクタ 13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6" name="テキスト ボックス 135"/>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8" name="テキスト ボックス 13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0</xdr:rowOff>
    </xdr:from>
    <xdr:to>
      <xdr:col>6</xdr:col>
      <xdr:colOff>510540</xdr:colOff>
      <xdr:row>64</xdr:row>
      <xdr:rowOff>153488</xdr:rowOff>
    </xdr:to>
    <xdr:cxnSp macro="">
      <xdr:nvCxnSpPr>
        <xdr:cNvPr id="140" name="直線コネクタ 139"/>
        <xdr:cNvCxnSpPr/>
      </xdr:nvCxnSpPr>
      <xdr:spPr>
        <a:xfrm flipV="1">
          <a:off x="4634865" y="960120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157315</xdr:rowOff>
    </xdr:from>
    <xdr:ext cx="405111" cy="259045"/>
    <xdr:sp macro="" textlink="">
      <xdr:nvSpPr>
        <xdr:cNvPr id="141" name="【橋りょう・トンネル】&#10;有形固定資産減価償却率最小値テキスト"/>
        <xdr:cNvSpPr txBox="1"/>
      </xdr:nvSpPr>
      <xdr:spPr>
        <a:xfrm>
          <a:off x="4724400" y="1113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64</xdr:row>
      <xdr:rowOff>153488</xdr:rowOff>
    </xdr:from>
    <xdr:to>
      <xdr:col>6</xdr:col>
      <xdr:colOff>600075</xdr:colOff>
      <xdr:row>64</xdr:row>
      <xdr:rowOff>153488</xdr:rowOff>
    </xdr:to>
    <xdr:cxnSp macro="">
      <xdr:nvCxnSpPr>
        <xdr:cNvPr id="142" name="直線コネクタ 141"/>
        <xdr:cNvCxnSpPr/>
      </xdr:nvCxnSpPr>
      <xdr:spPr>
        <a:xfrm>
          <a:off x="4546600" y="1112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118127</xdr:rowOff>
    </xdr:from>
    <xdr:ext cx="405111" cy="259045"/>
    <xdr:sp macro="" textlink="">
      <xdr:nvSpPr>
        <xdr:cNvPr id="143" name="【橋りょう・トンネル】&#10;有形固定資産減価償却率最大値テキスト"/>
        <xdr:cNvSpPr txBox="1"/>
      </xdr:nvSpPr>
      <xdr:spPr>
        <a:xfrm>
          <a:off x="4724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a:t>
          </a:r>
          <a:endParaRPr kumimoji="1" lang="ja-JP" altLang="en-US" sz="1000" b="1">
            <a:latin typeface="ＭＳ Ｐゴシック"/>
          </a:endParaRPr>
        </a:p>
      </xdr:txBody>
    </xdr:sp>
    <xdr:clientData/>
  </xdr:oneCellAnchor>
  <xdr:twoCellAnchor>
    <xdr:from>
      <xdr:col>6</xdr:col>
      <xdr:colOff>422275</xdr:colOff>
      <xdr:row>56</xdr:row>
      <xdr:rowOff>0</xdr:rowOff>
    </xdr:from>
    <xdr:to>
      <xdr:col>6</xdr:col>
      <xdr:colOff>600075</xdr:colOff>
      <xdr:row>56</xdr:row>
      <xdr:rowOff>0</xdr:rowOff>
    </xdr:to>
    <xdr:cxnSp macro="">
      <xdr:nvCxnSpPr>
        <xdr:cNvPr id="144" name="直線コネクタ 143"/>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139899</xdr:rowOff>
    </xdr:from>
    <xdr:ext cx="405111" cy="259045"/>
    <xdr:sp macro="" textlink="">
      <xdr:nvSpPr>
        <xdr:cNvPr id="145" name="【橋りょう・トンネル】&#10;有形固定資産減価償却率平均値テキスト"/>
        <xdr:cNvSpPr txBox="1"/>
      </xdr:nvSpPr>
      <xdr:spPr>
        <a:xfrm>
          <a:off x="4724400" y="100839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161472</xdr:rowOff>
    </xdr:from>
    <xdr:to>
      <xdr:col>6</xdr:col>
      <xdr:colOff>561975</xdr:colOff>
      <xdr:row>59</xdr:row>
      <xdr:rowOff>91622</xdr:rowOff>
    </xdr:to>
    <xdr:sp macro="" textlink="">
      <xdr:nvSpPr>
        <xdr:cNvPr id="146" name="フローチャート : 判断 145"/>
        <xdr:cNvSpPr/>
      </xdr:nvSpPr>
      <xdr:spPr>
        <a:xfrm>
          <a:off x="45847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112485</xdr:rowOff>
    </xdr:from>
    <xdr:to>
      <xdr:col>5</xdr:col>
      <xdr:colOff>409575</xdr:colOff>
      <xdr:row>61</xdr:row>
      <xdr:rowOff>42635</xdr:rowOff>
    </xdr:to>
    <xdr:sp macro="" textlink="">
      <xdr:nvSpPr>
        <xdr:cNvPr id="147" name="フローチャート : 判断 146"/>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63500</xdr:rowOff>
    </xdr:from>
    <xdr:to>
      <xdr:col>5</xdr:col>
      <xdr:colOff>409575</xdr:colOff>
      <xdr:row>58</xdr:row>
      <xdr:rowOff>165100</xdr:rowOff>
    </xdr:to>
    <xdr:sp macro="" textlink="">
      <xdr:nvSpPr>
        <xdr:cNvPr id="153" name="円/楕円 152"/>
        <xdr:cNvSpPr/>
      </xdr:nvSpPr>
      <xdr:spPr>
        <a:xfrm>
          <a:off x="3746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33762</xdr:rowOff>
    </xdr:from>
    <xdr:ext cx="405111" cy="259045"/>
    <xdr:sp macro="" textlink="">
      <xdr:nvSpPr>
        <xdr:cNvPr id="154" name="n_1aveValue【橋りょう・トンネル】&#10;有形固定資産減価償却率"/>
        <xdr:cNvSpPr txBox="1"/>
      </xdr:nvSpPr>
      <xdr:spPr>
        <a:xfrm>
          <a:off x="3582043"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10177</xdr:rowOff>
    </xdr:from>
    <xdr:ext cx="405111" cy="259045"/>
    <xdr:sp macro="" textlink="">
      <xdr:nvSpPr>
        <xdr:cNvPr id="155" name="n_1mainValue【橋りょう・トンネル】&#10;有形固定資産減価償却率"/>
        <xdr:cNvSpPr txBox="1"/>
      </xdr:nvSpPr>
      <xdr:spPr>
        <a:xfrm>
          <a:off x="3582043"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720,339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6" name="直線コネクタ 16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7" name="テキスト ボックス 16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8" name="直線コネクタ 16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9" name="テキスト ボックス 16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0" name="直線コネクタ 16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1" name="テキスト ボックス 17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2" name="直線コネクタ 17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3" name="テキスト ボックス 17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4" name="直線コネクタ 17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75" name="テキスト ボックス 17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7" name="テキスト ボックス 17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77722</xdr:rowOff>
    </xdr:from>
    <xdr:to>
      <xdr:col>15</xdr:col>
      <xdr:colOff>180340</xdr:colOff>
      <xdr:row>64</xdr:row>
      <xdr:rowOff>40171</xdr:rowOff>
    </xdr:to>
    <xdr:cxnSp macro="">
      <xdr:nvCxnSpPr>
        <xdr:cNvPr id="179" name="直線コネクタ 178"/>
        <xdr:cNvCxnSpPr/>
      </xdr:nvCxnSpPr>
      <xdr:spPr>
        <a:xfrm flipV="1">
          <a:off x="10476865" y="9507472"/>
          <a:ext cx="0" cy="1505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43998</xdr:rowOff>
    </xdr:from>
    <xdr:ext cx="534377" cy="259045"/>
    <xdr:sp macro="" textlink="">
      <xdr:nvSpPr>
        <xdr:cNvPr id="180" name="【橋りょう・トンネル】&#10;一人当たり有形固定資産（償却資産）額最小値テキスト"/>
        <xdr:cNvSpPr txBox="1"/>
      </xdr:nvSpPr>
      <xdr:spPr>
        <a:xfrm>
          <a:off x="10566400" y="1101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28,369</a:t>
          </a:r>
          <a:endParaRPr kumimoji="1" lang="ja-JP" altLang="en-US" sz="1000" b="1">
            <a:latin typeface="ＭＳ Ｐゴシック"/>
          </a:endParaRPr>
        </a:p>
      </xdr:txBody>
    </xdr:sp>
    <xdr:clientData/>
  </xdr:oneCellAnchor>
  <xdr:twoCellAnchor>
    <xdr:from>
      <xdr:col>15</xdr:col>
      <xdr:colOff>92075</xdr:colOff>
      <xdr:row>64</xdr:row>
      <xdr:rowOff>40171</xdr:rowOff>
    </xdr:from>
    <xdr:to>
      <xdr:col>15</xdr:col>
      <xdr:colOff>269875</xdr:colOff>
      <xdr:row>64</xdr:row>
      <xdr:rowOff>40171</xdr:rowOff>
    </xdr:to>
    <xdr:cxnSp macro="">
      <xdr:nvCxnSpPr>
        <xdr:cNvPr id="181" name="直線コネクタ 180"/>
        <xdr:cNvCxnSpPr/>
      </xdr:nvCxnSpPr>
      <xdr:spPr>
        <a:xfrm>
          <a:off x="10388600" y="11012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24399</xdr:rowOff>
    </xdr:from>
    <xdr:ext cx="690189" cy="259045"/>
    <xdr:sp macro="" textlink="">
      <xdr:nvSpPr>
        <xdr:cNvPr id="182" name="【橋りょう・トンネル】&#10;一人当たり有形固定資産（償却資産）額最大値テキスト"/>
        <xdr:cNvSpPr txBox="1"/>
      </xdr:nvSpPr>
      <xdr:spPr>
        <a:xfrm>
          <a:off x="10566400" y="92826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1,213,801</a:t>
          </a:r>
          <a:endParaRPr kumimoji="1" lang="ja-JP" altLang="en-US" sz="1000" b="1">
            <a:latin typeface="ＭＳ Ｐゴシック"/>
          </a:endParaRPr>
        </a:p>
      </xdr:txBody>
    </xdr:sp>
    <xdr:clientData/>
  </xdr:oneCellAnchor>
  <xdr:twoCellAnchor>
    <xdr:from>
      <xdr:col>15</xdr:col>
      <xdr:colOff>92075</xdr:colOff>
      <xdr:row>55</xdr:row>
      <xdr:rowOff>77722</xdr:rowOff>
    </xdr:from>
    <xdr:to>
      <xdr:col>15</xdr:col>
      <xdr:colOff>269875</xdr:colOff>
      <xdr:row>55</xdr:row>
      <xdr:rowOff>77722</xdr:rowOff>
    </xdr:to>
    <xdr:cxnSp macro="">
      <xdr:nvCxnSpPr>
        <xdr:cNvPr id="183" name="直線コネクタ 182"/>
        <xdr:cNvCxnSpPr/>
      </xdr:nvCxnSpPr>
      <xdr:spPr>
        <a:xfrm>
          <a:off x="10388600" y="95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13294</xdr:rowOff>
    </xdr:from>
    <xdr:ext cx="599010" cy="259045"/>
    <xdr:sp macro="" textlink="">
      <xdr:nvSpPr>
        <xdr:cNvPr id="184" name="【橋りょう・トンネル】&#10;一人当たり有形固定資産（償却資産）額平均値テキスト"/>
        <xdr:cNvSpPr txBox="1"/>
      </xdr:nvSpPr>
      <xdr:spPr>
        <a:xfrm>
          <a:off x="10566400" y="103002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532,546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34867</xdr:rowOff>
    </xdr:from>
    <xdr:to>
      <xdr:col>15</xdr:col>
      <xdr:colOff>231775</xdr:colOff>
      <xdr:row>60</xdr:row>
      <xdr:rowOff>136467</xdr:rowOff>
    </xdr:to>
    <xdr:sp macro="" textlink="">
      <xdr:nvSpPr>
        <xdr:cNvPr id="185" name="フローチャート : 判断 184"/>
        <xdr:cNvSpPr/>
      </xdr:nvSpPr>
      <xdr:spPr>
        <a:xfrm>
          <a:off x="10426700" y="1032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167109</xdr:rowOff>
    </xdr:from>
    <xdr:to>
      <xdr:col>14</xdr:col>
      <xdr:colOff>79375</xdr:colOff>
      <xdr:row>59</xdr:row>
      <xdr:rowOff>97259</xdr:rowOff>
    </xdr:to>
    <xdr:sp macro="" textlink="">
      <xdr:nvSpPr>
        <xdr:cNvPr id="186" name="フローチャート : 判断 185"/>
        <xdr:cNvSpPr/>
      </xdr:nvSpPr>
      <xdr:spPr>
        <a:xfrm>
          <a:off x="9588500" y="1011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56</xdr:row>
      <xdr:rowOff>2070</xdr:rowOff>
    </xdr:from>
    <xdr:to>
      <xdr:col>14</xdr:col>
      <xdr:colOff>79375</xdr:colOff>
      <xdr:row>56</xdr:row>
      <xdr:rowOff>103670</xdr:rowOff>
    </xdr:to>
    <xdr:sp macro="" textlink="">
      <xdr:nvSpPr>
        <xdr:cNvPr id="192" name="円/楕円 191"/>
        <xdr:cNvSpPr/>
      </xdr:nvSpPr>
      <xdr:spPr>
        <a:xfrm>
          <a:off x="9588500" y="960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88386</xdr:rowOff>
    </xdr:from>
    <xdr:ext cx="599010" cy="259045"/>
    <xdr:sp macro="" textlink="">
      <xdr:nvSpPr>
        <xdr:cNvPr id="193" name="n_1aveValue【橋りょう・トンネル】&#10;一人当たり有形固定資産（償却資産）額"/>
        <xdr:cNvSpPr txBox="1"/>
      </xdr:nvSpPr>
      <xdr:spPr>
        <a:xfrm>
          <a:off x="9327094" y="1020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698,418</a:t>
          </a:r>
          <a:endParaRPr kumimoji="1" lang="ja-JP" altLang="en-US" sz="1000" b="1">
            <a:solidFill>
              <a:srgbClr val="000080"/>
            </a:solidFill>
            <a:latin typeface="ＭＳ Ｐゴシック"/>
          </a:endParaRPr>
        </a:p>
      </xdr:txBody>
    </xdr:sp>
    <xdr:clientData/>
  </xdr:oneCellAnchor>
  <xdr:oneCellAnchor>
    <xdr:from>
      <xdr:col>13</xdr:col>
      <xdr:colOff>356579</xdr:colOff>
      <xdr:row>54</xdr:row>
      <xdr:rowOff>120197</xdr:rowOff>
    </xdr:from>
    <xdr:ext cx="690189" cy="259045"/>
    <xdr:sp macro="" textlink="">
      <xdr:nvSpPr>
        <xdr:cNvPr id="194" name="n_1mainValue【橋りょう・トンネル】&#10;一人当たり有形固定資産（償却資産）額"/>
        <xdr:cNvSpPr txBox="1"/>
      </xdr:nvSpPr>
      <xdr:spPr>
        <a:xfrm>
          <a:off x="9281504" y="93784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1,098,370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5" name="正方形/長方形 19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6" name="正方形/長方形 19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7" name="正方形/長方形 19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8" name="正方形/長方形 19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9" name="正方形/長方形 19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0" name="正方形/長方形 19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1" name="正方形/長方形 20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2" name="正方形/長方形 20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3" name="テキスト ボックス 20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4" name="直線コネクタ 20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5" name="テキスト ボックス 20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6" name="直線コネクタ 20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7" name="テキスト ボックス 20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8" name="直線コネクタ 20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9" name="テキスト ボックス 20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0" name="直線コネクタ 20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1" name="テキスト ボックス 21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2" name="直線コネクタ 21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3" name="テキスト ボックス 21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4" name="直線コネクタ 21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5" name="テキスト ボックス 21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6" name="直線コネクタ 21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7" name="テキスト ボックス 21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137161</xdr:rowOff>
    </xdr:to>
    <xdr:cxnSp macro="">
      <xdr:nvCxnSpPr>
        <xdr:cNvPr id="219" name="直線コネクタ 218"/>
        <xdr:cNvCxnSpPr/>
      </xdr:nvCxnSpPr>
      <xdr:spPr>
        <a:xfrm flipV="1">
          <a:off x="4634865" y="13335000"/>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140988</xdr:rowOff>
    </xdr:from>
    <xdr:ext cx="405111" cy="259045"/>
    <xdr:sp macro="" textlink="">
      <xdr:nvSpPr>
        <xdr:cNvPr id="220" name="【公営住宅】&#10;有形固定資産減価償却率最小値テキスト"/>
        <xdr:cNvSpPr txBox="1"/>
      </xdr:nvSpPr>
      <xdr:spPr>
        <a:xfrm>
          <a:off x="4724400" y="1471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422275</xdr:colOff>
      <xdr:row>85</xdr:row>
      <xdr:rowOff>137161</xdr:rowOff>
    </xdr:from>
    <xdr:to>
      <xdr:col>6</xdr:col>
      <xdr:colOff>600075</xdr:colOff>
      <xdr:row>85</xdr:row>
      <xdr:rowOff>137161</xdr:rowOff>
    </xdr:to>
    <xdr:cxnSp macro="">
      <xdr:nvCxnSpPr>
        <xdr:cNvPr id="221" name="直線コネクタ 220"/>
        <xdr:cNvCxnSpPr/>
      </xdr:nvCxnSpPr>
      <xdr:spPr>
        <a:xfrm>
          <a:off x="4546600" y="1471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22" name="【公営住宅】&#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23" name="直線コネクタ 222"/>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81932</xdr:rowOff>
    </xdr:from>
    <xdr:ext cx="405111" cy="259045"/>
    <xdr:sp macro="" textlink="">
      <xdr:nvSpPr>
        <xdr:cNvPr id="224" name="【公営住宅】&#10;有形固定資産減価償却率平均値テキスト"/>
        <xdr:cNvSpPr txBox="1"/>
      </xdr:nvSpPr>
      <xdr:spPr>
        <a:xfrm>
          <a:off x="4724400" y="13969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103505</xdr:rowOff>
    </xdr:from>
    <xdr:to>
      <xdr:col>6</xdr:col>
      <xdr:colOff>561975</xdr:colOff>
      <xdr:row>82</xdr:row>
      <xdr:rowOff>33655</xdr:rowOff>
    </xdr:to>
    <xdr:sp macro="" textlink="">
      <xdr:nvSpPr>
        <xdr:cNvPr id="225" name="フローチャート : 判断 224"/>
        <xdr:cNvSpPr/>
      </xdr:nvSpPr>
      <xdr:spPr>
        <a:xfrm>
          <a:off x="4584700" y="1399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149225</xdr:rowOff>
    </xdr:from>
    <xdr:to>
      <xdr:col>5</xdr:col>
      <xdr:colOff>409575</xdr:colOff>
      <xdr:row>82</xdr:row>
      <xdr:rowOff>79375</xdr:rowOff>
    </xdr:to>
    <xdr:sp macro="" textlink="">
      <xdr:nvSpPr>
        <xdr:cNvPr id="226" name="フローチャート : 判断 225"/>
        <xdr:cNvSpPr/>
      </xdr:nvSpPr>
      <xdr:spPr>
        <a:xfrm>
          <a:off x="3746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7" name="テキスト ボックス 22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8" name="テキスト ボックス 22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9" name="テキスト ボックス 22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0" name="テキスト ボックス 22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1" name="テキスト ボックス 23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82550</xdr:rowOff>
    </xdr:from>
    <xdr:to>
      <xdr:col>5</xdr:col>
      <xdr:colOff>409575</xdr:colOff>
      <xdr:row>82</xdr:row>
      <xdr:rowOff>12700</xdr:rowOff>
    </xdr:to>
    <xdr:sp macro="" textlink="">
      <xdr:nvSpPr>
        <xdr:cNvPr id="232" name="円/楕円 231"/>
        <xdr:cNvSpPr/>
      </xdr:nvSpPr>
      <xdr:spPr>
        <a:xfrm>
          <a:off x="3746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70502</xdr:rowOff>
    </xdr:from>
    <xdr:ext cx="405111" cy="259045"/>
    <xdr:sp macro="" textlink="">
      <xdr:nvSpPr>
        <xdr:cNvPr id="233" name="n_1aveValue【公営住宅】&#10;有形固定資産減価償却率"/>
        <xdr:cNvSpPr txBox="1"/>
      </xdr:nvSpPr>
      <xdr:spPr>
        <a:xfrm>
          <a:off x="3582043"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oneCellAnchor>
    <xdr:from>
      <xdr:col>5</xdr:col>
      <xdr:colOff>143518</xdr:colOff>
      <xdr:row>80</xdr:row>
      <xdr:rowOff>29227</xdr:rowOff>
    </xdr:from>
    <xdr:ext cx="405111" cy="259045"/>
    <xdr:sp macro="" textlink="">
      <xdr:nvSpPr>
        <xdr:cNvPr id="234" name="n_1mainValue【公営住宅】&#10;有形固定資産減価償却率"/>
        <xdr:cNvSpPr txBox="1"/>
      </xdr:nvSpPr>
      <xdr:spPr>
        <a:xfrm>
          <a:off x="3582043"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5" name="正方形/長方形 23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6" name="正方形/長方形 23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7" name="正方形/長方形 23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8" name="正方形/長方形 23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9" name="正方形/長方形 23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0" name="正方形/長方形 23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1" name="正方形/長方形 24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2" name="正方形/長方形 24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3" name="テキスト ボックス 24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4" name="直線コネクタ 24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5" name="直線コネクタ 24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6" name="テキスト ボックス 24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7" name="直線コネクタ 24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8" name="テキスト ボックス 24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9" name="直線コネクタ 24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0" name="テキスト ボックス 24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51" name="直線コネクタ 25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52" name="テキスト ボックス 25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3" name="直線コネクタ 25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4" name="テキスト ボックス 25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5" name="直線コネクタ 25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6" name="テキスト ボックス 25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147065</xdr:rowOff>
    </xdr:from>
    <xdr:to>
      <xdr:col>15</xdr:col>
      <xdr:colOff>180340</xdr:colOff>
      <xdr:row>86</xdr:row>
      <xdr:rowOff>58293</xdr:rowOff>
    </xdr:to>
    <xdr:cxnSp macro="">
      <xdr:nvCxnSpPr>
        <xdr:cNvPr id="258" name="直線コネクタ 257"/>
        <xdr:cNvCxnSpPr/>
      </xdr:nvCxnSpPr>
      <xdr:spPr>
        <a:xfrm flipV="1">
          <a:off x="10476865" y="13520165"/>
          <a:ext cx="0" cy="128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62120</xdr:rowOff>
    </xdr:from>
    <xdr:ext cx="469744" cy="259045"/>
    <xdr:sp macro="" textlink="">
      <xdr:nvSpPr>
        <xdr:cNvPr id="259" name="【公営住宅】&#10;一人当たり面積最小値テキスト"/>
        <xdr:cNvSpPr txBox="1"/>
      </xdr:nvSpPr>
      <xdr:spPr>
        <a:xfrm>
          <a:off x="10566400" y="1480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0.147</a:t>
          </a:r>
          <a:endParaRPr kumimoji="1" lang="ja-JP" altLang="en-US" sz="1000" b="1">
            <a:latin typeface="ＭＳ Ｐゴシック"/>
          </a:endParaRPr>
        </a:p>
      </xdr:txBody>
    </xdr:sp>
    <xdr:clientData/>
  </xdr:oneCellAnchor>
  <xdr:twoCellAnchor>
    <xdr:from>
      <xdr:col>15</xdr:col>
      <xdr:colOff>92075</xdr:colOff>
      <xdr:row>86</xdr:row>
      <xdr:rowOff>58293</xdr:rowOff>
    </xdr:from>
    <xdr:to>
      <xdr:col>15</xdr:col>
      <xdr:colOff>269875</xdr:colOff>
      <xdr:row>86</xdr:row>
      <xdr:rowOff>58293</xdr:rowOff>
    </xdr:to>
    <xdr:cxnSp macro="">
      <xdr:nvCxnSpPr>
        <xdr:cNvPr id="260" name="直線コネクタ 259"/>
        <xdr:cNvCxnSpPr/>
      </xdr:nvCxnSpPr>
      <xdr:spPr>
        <a:xfrm>
          <a:off x="10388600" y="1480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93742</xdr:rowOff>
    </xdr:from>
    <xdr:ext cx="469744" cy="259045"/>
    <xdr:sp macro="" textlink="">
      <xdr:nvSpPr>
        <xdr:cNvPr id="261" name="【公営住宅】&#10;一人当たり面積最大値テキスト"/>
        <xdr:cNvSpPr txBox="1"/>
      </xdr:nvSpPr>
      <xdr:spPr>
        <a:xfrm>
          <a:off x="10566400" y="13295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3.514</a:t>
          </a:r>
          <a:endParaRPr kumimoji="1" lang="ja-JP" altLang="en-US" sz="1000" b="1">
            <a:latin typeface="ＭＳ Ｐゴシック"/>
          </a:endParaRPr>
        </a:p>
      </xdr:txBody>
    </xdr:sp>
    <xdr:clientData/>
  </xdr:oneCellAnchor>
  <xdr:twoCellAnchor>
    <xdr:from>
      <xdr:col>15</xdr:col>
      <xdr:colOff>92075</xdr:colOff>
      <xdr:row>78</xdr:row>
      <xdr:rowOff>147065</xdr:rowOff>
    </xdr:from>
    <xdr:to>
      <xdr:col>15</xdr:col>
      <xdr:colOff>269875</xdr:colOff>
      <xdr:row>78</xdr:row>
      <xdr:rowOff>147065</xdr:rowOff>
    </xdr:to>
    <xdr:cxnSp macro="">
      <xdr:nvCxnSpPr>
        <xdr:cNvPr id="262" name="直線コネクタ 261"/>
        <xdr:cNvCxnSpPr/>
      </xdr:nvCxnSpPr>
      <xdr:spPr>
        <a:xfrm>
          <a:off x="10388600" y="13520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85362</xdr:rowOff>
    </xdr:from>
    <xdr:ext cx="469744" cy="259045"/>
    <xdr:sp macro="" textlink="">
      <xdr:nvSpPr>
        <xdr:cNvPr id="263" name="【公営住宅】&#10;一人当たり面積平均値テキスト"/>
        <xdr:cNvSpPr txBox="1"/>
      </xdr:nvSpPr>
      <xdr:spPr>
        <a:xfrm>
          <a:off x="10566400" y="14315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106935</xdr:rowOff>
    </xdr:from>
    <xdr:to>
      <xdr:col>15</xdr:col>
      <xdr:colOff>231775</xdr:colOff>
      <xdr:row>84</xdr:row>
      <xdr:rowOff>37085</xdr:rowOff>
    </xdr:to>
    <xdr:sp macro="" textlink="">
      <xdr:nvSpPr>
        <xdr:cNvPr id="264" name="フローチャート : 判断 263"/>
        <xdr:cNvSpPr/>
      </xdr:nvSpPr>
      <xdr:spPr>
        <a:xfrm>
          <a:off x="104267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80</xdr:row>
      <xdr:rowOff>98933</xdr:rowOff>
    </xdr:from>
    <xdr:to>
      <xdr:col>14</xdr:col>
      <xdr:colOff>79375</xdr:colOff>
      <xdr:row>81</xdr:row>
      <xdr:rowOff>29083</xdr:rowOff>
    </xdr:to>
    <xdr:sp macro="" textlink="">
      <xdr:nvSpPr>
        <xdr:cNvPr id="265" name="フローチャート : 判断 264"/>
        <xdr:cNvSpPr/>
      </xdr:nvSpPr>
      <xdr:spPr>
        <a:xfrm>
          <a:off x="9588500" y="1381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6" name="テキスト ボックス 26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7" name="テキスト ボックス 26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8" name="テキスト ボックス 26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9" name="テキスト ボックス 26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0" name="テキスト ボックス 26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80</xdr:row>
      <xdr:rowOff>66167</xdr:rowOff>
    </xdr:from>
    <xdr:to>
      <xdr:col>14</xdr:col>
      <xdr:colOff>79375</xdr:colOff>
      <xdr:row>80</xdr:row>
      <xdr:rowOff>167767</xdr:rowOff>
    </xdr:to>
    <xdr:sp macro="" textlink="">
      <xdr:nvSpPr>
        <xdr:cNvPr id="271" name="円/楕円 270"/>
        <xdr:cNvSpPr/>
      </xdr:nvSpPr>
      <xdr:spPr>
        <a:xfrm>
          <a:off x="9588500" y="1378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20210</xdr:rowOff>
    </xdr:from>
    <xdr:ext cx="469744" cy="259045"/>
    <xdr:sp macro="" textlink="">
      <xdr:nvSpPr>
        <xdr:cNvPr id="272" name="n_1aveValue【公営住宅】&#10;一人当たり面積"/>
        <xdr:cNvSpPr txBox="1"/>
      </xdr:nvSpPr>
      <xdr:spPr>
        <a:xfrm>
          <a:off x="9391727" y="13907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2.607</a:t>
          </a:r>
          <a:endParaRPr kumimoji="1" lang="ja-JP" altLang="en-US" sz="1000" b="1">
            <a:solidFill>
              <a:srgbClr val="000080"/>
            </a:solidFill>
            <a:latin typeface="ＭＳ Ｐゴシック"/>
          </a:endParaRPr>
        </a:p>
      </xdr:txBody>
    </xdr:sp>
    <xdr:clientData/>
  </xdr:oneCellAnchor>
  <xdr:oneCellAnchor>
    <xdr:from>
      <xdr:col>13</xdr:col>
      <xdr:colOff>466802</xdr:colOff>
      <xdr:row>79</xdr:row>
      <xdr:rowOff>12844</xdr:rowOff>
    </xdr:from>
    <xdr:ext cx="469744" cy="259045"/>
    <xdr:sp macro="" textlink="">
      <xdr:nvSpPr>
        <xdr:cNvPr id="273" name="n_1mainValue【公営住宅】&#10;一人当たり面積"/>
        <xdr:cNvSpPr txBox="1"/>
      </xdr:nvSpPr>
      <xdr:spPr>
        <a:xfrm>
          <a:off x="9391727" y="13557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1" name="正方形/長方形 2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2" name="正方形/長方形 2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3" name="正方形/長方形 2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4" name="正方形/長方形 2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5" name="正方形/長方形 2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6" name="正方形/長方形 2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7" name="正方形/長方形 2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8" name="正方形/長方形 2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280,525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9" name="正方形/長方形 2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0" name="正方形/長方形 2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1" name="正方形/長方形 2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2" name="正方形/長方形 2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3" name="正方形/長方形 2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4" name="正方形/長方形 2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5" name="正方形/長方形 2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6" name="正方形/長方形 2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7" name="正方形/長方形 2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8" name="テキスト ボックス 2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9" name="直線コネクタ 2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300" name="直線コネクタ 2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301" name="テキスト ボックス 30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02" name="直線コネクタ 3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03" name="テキスト ボックス 3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04" name="直線コネクタ 3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05" name="テキスト ボックス 3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06" name="直線コネクタ 3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7" name="テキスト ボックス 3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8" name="直線コネクタ 3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9" name="テキスト ボックス 3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10" name="直線コネクタ 3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11" name="テキスト ボックス 31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2" name="直線コネクタ 3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3" name="テキスト ボックス 31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19050</xdr:rowOff>
    </xdr:from>
    <xdr:to>
      <xdr:col>23</xdr:col>
      <xdr:colOff>516889</xdr:colOff>
      <xdr:row>41</xdr:row>
      <xdr:rowOff>117022</xdr:rowOff>
    </xdr:to>
    <xdr:cxnSp macro="">
      <xdr:nvCxnSpPr>
        <xdr:cNvPr id="315" name="直線コネクタ 314"/>
        <xdr:cNvCxnSpPr/>
      </xdr:nvCxnSpPr>
      <xdr:spPr>
        <a:xfrm flipV="1">
          <a:off x="16318864" y="56769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120849</xdr:rowOff>
    </xdr:from>
    <xdr:ext cx="340478" cy="259045"/>
    <xdr:sp macro="" textlink="">
      <xdr:nvSpPr>
        <xdr:cNvPr id="316" name="【認定こども園・幼稚園・保育所】&#10;有形固定資産減価償却率最小値テキスト"/>
        <xdr:cNvSpPr txBox="1"/>
      </xdr:nvSpPr>
      <xdr:spPr>
        <a:xfrm>
          <a:off x="16408400" y="7150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428625</xdr:colOff>
      <xdr:row>41</xdr:row>
      <xdr:rowOff>117022</xdr:rowOff>
    </xdr:from>
    <xdr:to>
      <xdr:col>23</xdr:col>
      <xdr:colOff>606425</xdr:colOff>
      <xdr:row>41</xdr:row>
      <xdr:rowOff>117022</xdr:rowOff>
    </xdr:to>
    <xdr:cxnSp macro="">
      <xdr:nvCxnSpPr>
        <xdr:cNvPr id="317" name="直線コネクタ 316"/>
        <xdr:cNvCxnSpPr/>
      </xdr:nvCxnSpPr>
      <xdr:spPr>
        <a:xfrm>
          <a:off x="16230600" y="714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137177</xdr:rowOff>
    </xdr:from>
    <xdr:ext cx="405111" cy="259045"/>
    <xdr:sp macro="" textlink="">
      <xdr:nvSpPr>
        <xdr:cNvPr id="318" name="【認定こども園・幼稚園・保育所】&#10;有形固定資産減価償却率最大値テキスト"/>
        <xdr:cNvSpPr txBox="1"/>
      </xdr:nvSpPr>
      <xdr:spPr>
        <a:xfrm>
          <a:off x="164084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428625</xdr:colOff>
      <xdr:row>33</xdr:row>
      <xdr:rowOff>19050</xdr:rowOff>
    </xdr:from>
    <xdr:to>
      <xdr:col>23</xdr:col>
      <xdr:colOff>606425</xdr:colOff>
      <xdr:row>33</xdr:row>
      <xdr:rowOff>19050</xdr:rowOff>
    </xdr:to>
    <xdr:cxnSp macro="">
      <xdr:nvCxnSpPr>
        <xdr:cNvPr id="319" name="直線コネクタ 318"/>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85470</xdr:rowOff>
    </xdr:from>
    <xdr:ext cx="405111" cy="259045"/>
    <xdr:sp macro="" textlink="">
      <xdr:nvSpPr>
        <xdr:cNvPr id="320" name="【認定こども園・幼稚園・保育所】&#10;有形固定資産減価償却率平均値テキスト"/>
        <xdr:cNvSpPr txBox="1"/>
      </xdr:nvSpPr>
      <xdr:spPr>
        <a:xfrm>
          <a:off x="164084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107043</xdr:rowOff>
    </xdr:from>
    <xdr:to>
      <xdr:col>23</xdr:col>
      <xdr:colOff>568325</xdr:colOff>
      <xdr:row>38</xdr:row>
      <xdr:rowOff>37193</xdr:rowOff>
    </xdr:to>
    <xdr:sp macro="" textlink="">
      <xdr:nvSpPr>
        <xdr:cNvPr id="321" name="フローチャート : 判断 320"/>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146231</xdr:rowOff>
    </xdr:from>
    <xdr:to>
      <xdr:col>22</xdr:col>
      <xdr:colOff>415925</xdr:colOff>
      <xdr:row>38</xdr:row>
      <xdr:rowOff>76381</xdr:rowOff>
    </xdr:to>
    <xdr:sp macro="" textlink="">
      <xdr:nvSpPr>
        <xdr:cNvPr id="322" name="フローチャート : 判断 321"/>
        <xdr:cNvSpPr/>
      </xdr:nvSpPr>
      <xdr:spPr>
        <a:xfrm>
          <a:off x="15430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3" name="テキスト ボックス 3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4" name="テキスト ボックス 3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5" name="テキスト ボックス 3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6" name="テキスト ボックス 3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7" name="テキスト ボックス 3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102144</xdr:rowOff>
    </xdr:from>
    <xdr:to>
      <xdr:col>22</xdr:col>
      <xdr:colOff>415925</xdr:colOff>
      <xdr:row>38</xdr:row>
      <xdr:rowOff>32294</xdr:rowOff>
    </xdr:to>
    <xdr:sp macro="" textlink="">
      <xdr:nvSpPr>
        <xdr:cNvPr id="328" name="円/楕円 327"/>
        <xdr:cNvSpPr/>
      </xdr:nvSpPr>
      <xdr:spPr>
        <a:xfrm>
          <a:off x="15430500" y="64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67508</xdr:rowOff>
    </xdr:from>
    <xdr:ext cx="405111" cy="259045"/>
    <xdr:sp macro="" textlink="">
      <xdr:nvSpPr>
        <xdr:cNvPr id="329" name="n_1aveValue【認定こども園・幼稚園・保育所】&#10;有形固定資産減価償却率"/>
        <xdr:cNvSpPr txBox="1"/>
      </xdr:nvSpPr>
      <xdr:spPr>
        <a:xfrm>
          <a:off x="15266043"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22</xdr:col>
      <xdr:colOff>149868</xdr:colOff>
      <xdr:row>36</xdr:row>
      <xdr:rowOff>48821</xdr:rowOff>
    </xdr:from>
    <xdr:ext cx="405111" cy="259045"/>
    <xdr:sp macro="" textlink="">
      <xdr:nvSpPr>
        <xdr:cNvPr id="330" name="n_1mainValue【認定こども園・幼稚園・保育所】&#10;有形固定資産減価償却率"/>
        <xdr:cNvSpPr txBox="1"/>
      </xdr:nvSpPr>
      <xdr:spPr>
        <a:xfrm>
          <a:off x="15266043"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1" name="正方形/長方形 33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2" name="正方形/長方形 33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3" name="正方形/長方形 33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4" name="正方形/長方形 33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5" name="正方形/長方形 33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6" name="正方形/長方形 33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7" name="正方形/長方形 33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8" name="正方形/長方形 33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9" name="テキスト ボックス 33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0" name="直線コネクタ 33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41" name="直線コネクタ 34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42" name="テキスト ボックス 34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43" name="直線コネクタ 34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44" name="テキスト ボックス 34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45" name="直線コネクタ 34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46" name="テキスト ボックス 34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47" name="直線コネクタ 34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48" name="テキスト ボックス 34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49" name="直線コネクタ 34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50" name="テキスト ボックス 34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51" name="直線コネクタ 35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52" name="テキスト ボックス 35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3" name="直線コネクタ 35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4" name="テキスト ボックス 35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79466</xdr:rowOff>
    </xdr:from>
    <xdr:to>
      <xdr:col>32</xdr:col>
      <xdr:colOff>186689</xdr:colOff>
      <xdr:row>41</xdr:row>
      <xdr:rowOff>25581</xdr:rowOff>
    </xdr:to>
    <xdr:cxnSp macro="">
      <xdr:nvCxnSpPr>
        <xdr:cNvPr id="356" name="直線コネクタ 355"/>
        <xdr:cNvCxnSpPr/>
      </xdr:nvCxnSpPr>
      <xdr:spPr>
        <a:xfrm flipV="1">
          <a:off x="22160864" y="5908766"/>
          <a:ext cx="0" cy="1146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29408</xdr:rowOff>
    </xdr:from>
    <xdr:ext cx="469744" cy="259045"/>
    <xdr:sp macro="" textlink="">
      <xdr:nvSpPr>
        <xdr:cNvPr id="357" name="【認定こども園・幼稚園・保育所】&#10;一人当たり面積最小値テキスト"/>
        <xdr:cNvSpPr txBox="1"/>
      </xdr:nvSpPr>
      <xdr:spPr>
        <a:xfrm>
          <a:off x="22250400" y="705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41</xdr:row>
      <xdr:rowOff>25581</xdr:rowOff>
    </xdr:from>
    <xdr:to>
      <xdr:col>32</xdr:col>
      <xdr:colOff>276225</xdr:colOff>
      <xdr:row>41</xdr:row>
      <xdr:rowOff>25581</xdr:rowOff>
    </xdr:to>
    <xdr:cxnSp macro="">
      <xdr:nvCxnSpPr>
        <xdr:cNvPr id="358" name="直線コネクタ 357"/>
        <xdr:cNvCxnSpPr/>
      </xdr:nvCxnSpPr>
      <xdr:spPr>
        <a:xfrm>
          <a:off x="22072600" y="70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26143</xdr:rowOff>
    </xdr:from>
    <xdr:ext cx="469744" cy="259045"/>
    <xdr:sp macro="" textlink="">
      <xdr:nvSpPr>
        <xdr:cNvPr id="359" name="【認定こども園・幼稚園・保育所】&#10;一人当たり面積最大値テキスト"/>
        <xdr:cNvSpPr txBox="1"/>
      </xdr:nvSpPr>
      <xdr:spPr>
        <a:xfrm>
          <a:off x="22250400" y="5683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0.424</a:t>
          </a:r>
          <a:endParaRPr kumimoji="1" lang="ja-JP" altLang="en-US" sz="1000" b="1">
            <a:latin typeface="ＭＳ Ｐゴシック"/>
          </a:endParaRPr>
        </a:p>
      </xdr:txBody>
    </xdr:sp>
    <xdr:clientData/>
  </xdr:oneCellAnchor>
  <xdr:twoCellAnchor>
    <xdr:from>
      <xdr:col>32</xdr:col>
      <xdr:colOff>98425</xdr:colOff>
      <xdr:row>34</xdr:row>
      <xdr:rowOff>79466</xdr:rowOff>
    </xdr:from>
    <xdr:to>
      <xdr:col>32</xdr:col>
      <xdr:colOff>276225</xdr:colOff>
      <xdr:row>34</xdr:row>
      <xdr:rowOff>79466</xdr:rowOff>
    </xdr:to>
    <xdr:cxnSp macro="">
      <xdr:nvCxnSpPr>
        <xdr:cNvPr id="360" name="直線コネクタ 359"/>
        <xdr:cNvCxnSpPr/>
      </xdr:nvCxnSpPr>
      <xdr:spPr>
        <a:xfrm>
          <a:off x="22072600" y="5908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127924</xdr:rowOff>
    </xdr:from>
    <xdr:ext cx="469744" cy="259045"/>
    <xdr:sp macro="" textlink="">
      <xdr:nvSpPr>
        <xdr:cNvPr id="361" name="【認定こども園・幼稚園・保育所】&#10;一人当たり面積平均値テキスト"/>
        <xdr:cNvSpPr txBox="1"/>
      </xdr:nvSpPr>
      <xdr:spPr>
        <a:xfrm>
          <a:off x="22250400" y="63001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0.282</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149497</xdr:rowOff>
    </xdr:from>
    <xdr:to>
      <xdr:col>32</xdr:col>
      <xdr:colOff>238125</xdr:colOff>
      <xdr:row>37</xdr:row>
      <xdr:rowOff>79647</xdr:rowOff>
    </xdr:to>
    <xdr:sp macro="" textlink="">
      <xdr:nvSpPr>
        <xdr:cNvPr id="362" name="フローチャート : 判断 361"/>
        <xdr:cNvSpPr/>
      </xdr:nvSpPr>
      <xdr:spPr>
        <a:xfrm>
          <a:off x="221107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134801</xdr:rowOff>
    </xdr:from>
    <xdr:to>
      <xdr:col>31</xdr:col>
      <xdr:colOff>85725</xdr:colOff>
      <xdr:row>36</xdr:row>
      <xdr:rowOff>64951</xdr:rowOff>
    </xdr:to>
    <xdr:sp macro="" textlink="">
      <xdr:nvSpPr>
        <xdr:cNvPr id="363" name="フローチャート : 判断 362"/>
        <xdr:cNvSpPr/>
      </xdr:nvSpPr>
      <xdr:spPr>
        <a:xfrm>
          <a:off x="21272500" y="613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4" name="テキスト ボックス 36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5" name="テキスト ボックス 36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6" name="テキスト ボックス 36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7" name="テキスト ボックス 36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8" name="テキスト ボックス 36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33</xdr:row>
      <xdr:rowOff>69487</xdr:rowOff>
    </xdr:from>
    <xdr:to>
      <xdr:col>31</xdr:col>
      <xdr:colOff>85725</xdr:colOff>
      <xdr:row>33</xdr:row>
      <xdr:rowOff>171087</xdr:rowOff>
    </xdr:to>
    <xdr:sp macro="" textlink="">
      <xdr:nvSpPr>
        <xdr:cNvPr id="369" name="円/楕円 368"/>
        <xdr:cNvSpPr/>
      </xdr:nvSpPr>
      <xdr:spPr>
        <a:xfrm>
          <a:off x="21272500" y="572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36</xdr:row>
      <xdr:rowOff>56078</xdr:rowOff>
    </xdr:from>
    <xdr:ext cx="469744" cy="259045"/>
    <xdr:sp macro="" textlink="">
      <xdr:nvSpPr>
        <xdr:cNvPr id="370" name="n_1aveValue【認定こども園・幼稚園・保育所】&#10;一人当たり面積"/>
        <xdr:cNvSpPr txBox="1"/>
      </xdr:nvSpPr>
      <xdr:spPr>
        <a:xfrm>
          <a:off x="21075727" y="622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oneCellAnchor>
    <xdr:from>
      <xdr:col>30</xdr:col>
      <xdr:colOff>473152</xdr:colOff>
      <xdr:row>32</xdr:row>
      <xdr:rowOff>16164</xdr:rowOff>
    </xdr:from>
    <xdr:ext cx="469744" cy="259045"/>
    <xdr:sp macro="" textlink="">
      <xdr:nvSpPr>
        <xdr:cNvPr id="371" name="n_1mainValue【認定こども園・幼稚園・保育所】&#10;一人当たり面積"/>
        <xdr:cNvSpPr txBox="1"/>
      </xdr:nvSpPr>
      <xdr:spPr>
        <a:xfrm>
          <a:off x="21075727" y="5502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0.464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2" name="正方形/長方形 3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3" name="正方形/長方形 3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4" name="正方形/長方形 3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5" name="正方形/長方形 3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6" name="正方形/長方形 3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7" name="正方形/長方形 3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8" name="正方形/長方形 3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9" name="正方形/長方形 37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80" name="テキスト ボックス 37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1" name="直線コネクタ 38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82" name="テキスト ボックス 38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83" name="直線コネクタ 38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84" name="テキスト ボックス 383"/>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85" name="直線コネクタ 38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86" name="テキスト ボックス 38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87" name="直線コネクタ 38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88" name="テキスト ボックス 38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89" name="直線コネクタ 38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90" name="テキスト ボックス 389"/>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1" name="直線コネクタ 39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92" name="テキスト ボックス 39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38862</xdr:rowOff>
    </xdr:from>
    <xdr:to>
      <xdr:col>23</xdr:col>
      <xdr:colOff>516889</xdr:colOff>
      <xdr:row>64</xdr:row>
      <xdr:rowOff>34290</xdr:rowOff>
    </xdr:to>
    <xdr:cxnSp macro="">
      <xdr:nvCxnSpPr>
        <xdr:cNvPr id="394" name="直線コネクタ 393"/>
        <xdr:cNvCxnSpPr/>
      </xdr:nvCxnSpPr>
      <xdr:spPr>
        <a:xfrm flipV="1">
          <a:off x="16318864" y="9468612"/>
          <a:ext cx="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38117</xdr:rowOff>
    </xdr:from>
    <xdr:ext cx="405111" cy="259045"/>
    <xdr:sp macro="" textlink="">
      <xdr:nvSpPr>
        <xdr:cNvPr id="395" name="【学校施設】&#10;有形固定資産減価償却率最小値テキスト"/>
        <xdr:cNvSpPr txBox="1"/>
      </xdr:nvSpPr>
      <xdr:spPr>
        <a:xfrm>
          <a:off x="16408400" y="1101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23</xdr:col>
      <xdr:colOff>428625</xdr:colOff>
      <xdr:row>64</xdr:row>
      <xdr:rowOff>34290</xdr:rowOff>
    </xdr:from>
    <xdr:to>
      <xdr:col>23</xdr:col>
      <xdr:colOff>606425</xdr:colOff>
      <xdr:row>64</xdr:row>
      <xdr:rowOff>34290</xdr:rowOff>
    </xdr:to>
    <xdr:cxnSp macro="">
      <xdr:nvCxnSpPr>
        <xdr:cNvPr id="396" name="直線コネクタ 395"/>
        <xdr:cNvCxnSpPr/>
      </xdr:nvCxnSpPr>
      <xdr:spPr>
        <a:xfrm>
          <a:off x="16230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156989</xdr:rowOff>
    </xdr:from>
    <xdr:ext cx="405111" cy="259045"/>
    <xdr:sp macro="" textlink="">
      <xdr:nvSpPr>
        <xdr:cNvPr id="397" name="【学校施設】&#10;有形固定資産減価償却率最大値テキスト"/>
        <xdr:cNvSpPr txBox="1"/>
      </xdr:nvSpPr>
      <xdr:spPr>
        <a:xfrm>
          <a:off x="16408400" y="9243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428625</xdr:colOff>
      <xdr:row>55</xdr:row>
      <xdr:rowOff>38862</xdr:rowOff>
    </xdr:from>
    <xdr:to>
      <xdr:col>23</xdr:col>
      <xdr:colOff>606425</xdr:colOff>
      <xdr:row>55</xdr:row>
      <xdr:rowOff>38862</xdr:rowOff>
    </xdr:to>
    <xdr:cxnSp macro="">
      <xdr:nvCxnSpPr>
        <xdr:cNvPr id="398" name="直線コネクタ 397"/>
        <xdr:cNvCxnSpPr/>
      </xdr:nvCxnSpPr>
      <xdr:spPr>
        <a:xfrm>
          <a:off x="16230600" y="94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99077</xdr:rowOff>
    </xdr:from>
    <xdr:ext cx="405111" cy="259045"/>
    <xdr:sp macro="" textlink="">
      <xdr:nvSpPr>
        <xdr:cNvPr id="399" name="【学校施設】&#10;有形固定資産減価償却率平均値テキスト"/>
        <xdr:cNvSpPr txBox="1"/>
      </xdr:nvSpPr>
      <xdr:spPr>
        <a:xfrm>
          <a:off x="16408400" y="1004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120650</xdr:rowOff>
    </xdr:from>
    <xdr:to>
      <xdr:col>23</xdr:col>
      <xdr:colOff>568325</xdr:colOff>
      <xdr:row>59</xdr:row>
      <xdr:rowOff>50800</xdr:rowOff>
    </xdr:to>
    <xdr:sp macro="" textlink="">
      <xdr:nvSpPr>
        <xdr:cNvPr id="400" name="フローチャート : 判断 399"/>
        <xdr:cNvSpPr/>
      </xdr:nvSpPr>
      <xdr:spPr>
        <a:xfrm>
          <a:off x="16268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157226</xdr:rowOff>
    </xdr:from>
    <xdr:to>
      <xdr:col>22</xdr:col>
      <xdr:colOff>415925</xdr:colOff>
      <xdr:row>59</xdr:row>
      <xdr:rowOff>87376</xdr:rowOff>
    </xdr:to>
    <xdr:sp macro="" textlink="">
      <xdr:nvSpPr>
        <xdr:cNvPr id="401" name="フローチャート : 判断 400"/>
        <xdr:cNvSpPr/>
      </xdr:nvSpPr>
      <xdr:spPr>
        <a:xfrm>
          <a:off x="154305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2" name="テキスト ボックス 40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3" name="テキスト ボックス 40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4" name="テキスト ボックス 40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5" name="テキスト ボックス 40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6" name="テキスト ボックス 40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109220</xdr:rowOff>
    </xdr:from>
    <xdr:to>
      <xdr:col>22</xdr:col>
      <xdr:colOff>415925</xdr:colOff>
      <xdr:row>58</xdr:row>
      <xdr:rowOff>39370</xdr:rowOff>
    </xdr:to>
    <xdr:sp macro="" textlink="">
      <xdr:nvSpPr>
        <xdr:cNvPr id="407" name="円/楕円 406"/>
        <xdr:cNvSpPr/>
      </xdr:nvSpPr>
      <xdr:spPr>
        <a:xfrm>
          <a:off x="15430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78503</xdr:rowOff>
    </xdr:from>
    <xdr:ext cx="405111" cy="259045"/>
    <xdr:sp macro="" textlink="">
      <xdr:nvSpPr>
        <xdr:cNvPr id="408" name="n_1aveValue【学校施設】&#10;有形固定資産減価償却率"/>
        <xdr:cNvSpPr txBox="1"/>
      </xdr:nvSpPr>
      <xdr:spPr>
        <a:xfrm>
          <a:off x="15266043" y="1019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55897</xdr:rowOff>
    </xdr:from>
    <xdr:ext cx="405111" cy="259045"/>
    <xdr:sp macro="" textlink="">
      <xdr:nvSpPr>
        <xdr:cNvPr id="409" name="n_1mainValue【学校施設】&#10;有形固定資産減価償却率"/>
        <xdr:cNvSpPr txBox="1"/>
      </xdr:nvSpPr>
      <xdr:spPr>
        <a:xfrm>
          <a:off x="15266043"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0" name="正方形/長方形 4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1" name="正方形/長方形 4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2" name="正方形/長方形 4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3" name="正方形/長方形 4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4" name="正方形/長方形 4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5" name="正方形/長方形 4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6" name="正方形/長方形 4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7" name="正方形/長方形 41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8" name="テキスト ボックス 41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9" name="直線コネクタ 41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20" name="テキスト ボックス 41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63</xdr:row>
      <xdr:rowOff>57150</xdr:rowOff>
    </xdr:from>
    <xdr:to>
      <xdr:col>33</xdr:col>
      <xdr:colOff>314325</xdr:colOff>
      <xdr:row>63</xdr:row>
      <xdr:rowOff>57150</xdr:rowOff>
    </xdr:to>
    <xdr:cxnSp macro="">
      <xdr:nvCxnSpPr>
        <xdr:cNvPr id="421" name="直線コネクタ 420"/>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86377</xdr:rowOff>
    </xdr:from>
    <xdr:ext cx="467179" cy="259045"/>
    <xdr:sp macro="" textlink="">
      <xdr:nvSpPr>
        <xdr:cNvPr id="422" name="テキスト ボックス 421"/>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23" name="直線コネクタ 42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24" name="テキスト ボックス 42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56</xdr:row>
      <xdr:rowOff>114300</xdr:rowOff>
    </xdr:from>
    <xdr:to>
      <xdr:col>33</xdr:col>
      <xdr:colOff>314325</xdr:colOff>
      <xdr:row>56</xdr:row>
      <xdr:rowOff>114300</xdr:rowOff>
    </xdr:to>
    <xdr:cxnSp macro="">
      <xdr:nvCxnSpPr>
        <xdr:cNvPr id="425" name="直線コネクタ 424"/>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143527</xdr:rowOff>
    </xdr:from>
    <xdr:ext cx="467179" cy="259045"/>
    <xdr:sp macro="" textlink="">
      <xdr:nvSpPr>
        <xdr:cNvPr id="426" name="テキスト ボックス 425"/>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7" name="直線コネクタ 42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8" name="テキスト ボックス 42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113157</xdr:rowOff>
    </xdr:from>
    <xdr:to>
      <xdr:col>32</xdr:col>
      <xdr:colOff>186689</xdr:colOff>
      <xdr:row>62</xdr:row>
      <xdr:rowOff>166878</xdr:rowOff>
    </xdr:to>
    <xdr:cxnSp macro="">
      <xdr:nvCxnSpPr>
        <xdr:cNvPr id="430" name="直線コネクタ 429"/>
        <xdr:cNvCxnSpPr/>
      </xdr:nvCxnSpPr>
      <xdr:spPr>
        <a:xfrm flipV="1">
          <a:off x="22160864" y="9714357"/>
          <a:ext cx="0" cy="108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170705</xdr:rowOff>
    </xdr:from>
    <xdr:ext cx="469744" cy="259045"/>
    <xdr:sp macro="" textlink="">
      <xdr:nvSpPr>
        <xdr:cNvPr id="431" name="【学校施設】&#10;一人当たり面積最小値テキスト"/>
        <xdr:cNvSpPr txBox="1"/>
      </xdr:nvSpPr>
      <xdr:spPr>
        <a:xfrm>
          <a:off x="22250400" y="1080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1.108</a:t>
          </a:r>
          <a:endParaRPr kumimoji="1" lang="ja-JP" altLang="en-US" sz="1000" b="1">
            <a:latin typeface="ＭＳ Ｐゴシック"/>
          </a:endParaRPr>
        </a:p>
      </xdr:txBody>
    </xdr:sp>
    <xdr:clientData/>
  </xdr:oneCellAnchor>
  <xdr:twoCellAnchor>
    <xdr:from>
      <xdr:col>32</xdr:col>
      <xdr:colOff>98425</xdr:colOff>
      <xdr:row>62</xdr:row>
      <xdr:rowOff>166878</xdr:rowOff>
    </xdr:from>
    <xdr:to>
      <xdr:col>32</xdr:col>
      <xdr:colOff>276225</xdr:colOff>
      <xdr:row>62</xdr:row>
      <xdr:rowOff>166878</xdr:rowOff>
    </xdr:to>
    <xdr:cxnSp macro="">
      <xdr:nvCxnSpPr>
        <xdr:cNvPr id="432" name="直線コネクタ 431"/>
        <xdr:cNvCxnSpPr/>
      </xdr:nvCxnSpPr>
      <xdr:spPr>
        <a:xfrm>
          <a:off x="22072600" y="10796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59834</xdr:rowOff>
    </xdr:from>
    <xdr:ext cx="469744" cy="259045"/>
    <xdr:sp macro="" textlink="">
      <xdr:nvSpPr>
        <xdr:cNvPr id="433" name="【学校施設】&#10;一人当たり面積最大値テキスト"/>
        <xdr:cNvSpPr txBox="1"/>
      </xdr:nvSpPr>
      <xdr:spPr>
        <a:xfrm>
          <a:off x="22250400" y="948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3.002</a:t>
          </a:r>
          <a:endParaRPr kumimoji="1" lang="ja-JP" altLang="en-US" sz="1000" b="1">
            <a:latin typeface="ＭＳ Ｐゴシック"/>
          </a:endParaRPr>
        </a:p>
      </xdr:txBody>
    </xdr:sp>
    <xdr:clientData/>
  </xdr:oneCellAnchor>
  <xdr:twoCellAnchor>
    <xdr:from>
      <xdr:col>32</xdr:col>
      <xdr:colOff>98425</xdr:colOff>
      <xdr:row>56</xdr:row>
      <xdr:rowOff>113157</xdr:rowOff>
    </xdr:from>
    <xdr:to>
      <xdr:col>32</xdr:col>
      <xdr:colOff>276225</xdr:colOff>
      <xdr:row>56</xdr:row>
      <xdr:rowOff>113157</xdr:rowOff>
    </xdr:to>
    <xdr:cxnSp macro="">
      <xdr:nvCxnSpPr>
        <xdr:cNvPr id="434" name="直線コネクタ 433"/>
        <xdr:cNvCxnSpPr/>
      </xdr:nvCxnSpPr>
      <xdr:spPr>
        <a:xfrm>
          <a:off x="22072600" y="971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155656</xdr:rowOff>
    </xdr:from>
    <xdr:ext cx="469744" cy="259045"/>
    <xdr:sp macro="" textlink="">
      <xdr:nvSpPr>
        <xdr:cNvPr id="435" name="【学校施設】&#10;一人当たり面積平均値テキスト"/>
        <xdr:cNvSpPr txBox="1"/>
      </xdr:nvSpPr>
      <xdr:spPr>
        <a:xfrm>
          <a:off x="22250400" y="10099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2.201</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5779</xdr:rowOff>
    </xdr:from>
    <xdr:to>
      <xdr:col>32</xdr:col>
      <xdr:colOff>238125</xdr:colOff>
      <xdr:row>59</xdr:row>
      <xdr:rowOff>107379</xdr:rowOff>
    </xdr:to>
    <xdr:sp macro="" textlink="">
      <xdr:nvSpPr>
        <xdr:cNvPr id="436" name="フローチャート : 判断 435"/>
        <xdr:cNvSpPr/>
      </xdr:nvSpPr>
      <xdr:spPr>
        <a:xfrm>
          <a:off x="22110700" y="1012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55</xdr:row>
      <xdr:rowOff>156655</xdr:rowOff>
    </xdr:from>
    <xdr:to>
      <xdr:col>31</xdr:col>
      <xdr:colOff>85725</xdr:colOff>
      <xdr:row>56</xdr:row>
      <xdr:rowOff>86805</xdr:rowOff>
    </xdr:to>
    <xdr:sp macro="" textlink="">
      <xdr:nvSpPr>
        <xdr:cNvPr id="437" name="フローチャート : 判断 436"/>
        <xdr:cNvSpPr/>
      </xdr:nvSpPr>
      <xdr:spPr>
        <a:xfrm>
          <a:off x="21272500" y="958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8" name="テキスト ボックス 43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9" name="テキスト ボックス 43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0" name="テキスト ボックス 43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1" name="テキスト ボックス 44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2" name="テキスト ボックス 44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56</xdr:row>
      <xdr:rowOff>62357</xdr:rowOff>
    </xdr:from>
    <xdr:to>
      <xdr:col>31</xdr:col>
      <xdr:colOff>85725</xdr:colOff>
      <xdr:row>56</xdr:row>
      <xdr:rowOff>163957</xdr:rowOff>
    </xdr:to>
    <xdr:sp macro="" textlink="">
      <xdr:nvSpPr>
        <xdr:cNvPr id="443" name="円/楕円 442"/>
        <xdr:cNvSpPr/>
      </xdr:nvSpPr>
      <xdr:spPr>
        <a:xfrm>
          <a:off x="21272500" y="966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54</xdr:row>
      <xdr:rowOff>103332</xdr:rowOff>
    </xdr:from>
    <xdr:ext cx="469744" cy="259045"/>
    <xdr:sp macro="" textlink="">
      <xdr:nvSpPr>
        <xdr:cNvPr id="444" name="n_1aveValue【学校施設】&#10;一人当たり面積"/>
        <xdr:cNvSpPr txBox="1"/>
      </xdr:nvSpPr>
      <xdr:spPr>
        <a:xfrm>
          <a:off x="21075727" y="936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3.137</a:t>
          </a:r>
          <a:endParaRPr kumimoji="1" lang="ja-JP" altLang="en-US" sz="1000" b="1">
            <a:solidFill>
              <a:srgbClr val="000080"/>
            </a:solidFill>
            <a:latin typeface="ＭＳ Ｐゴシック"/>
          </a:endParaRPr>
        </a:p>
      </xdr:txBody>
    </xdr:sp>
    <xdr:clientData/>
  </xdr:oneCellAnchor>
  <xdr:oneCellAnchor>
    <xdr:from>
      <xdr:col>30</xdr:col>
      <xdr:colOff>473152</xdr:colOff>
      <xdr:row>56</xdr:row>
      <xdr:rowOff>155084</xdr:rowOff>
    </xdr:from>
    <xdr:ext cx="469744" cy="259045"/>
    <xdr:sp macro="" textlink="">
      <xdr:nvSpPr>
        <xdr:cNvPr id="445" name="n_1mainValue【学校施設】&#10;一人当たり面積"/>
        <xdr:cNvSpPr txBox="1"/>
      </xdr:nvSpPr>
      <xdr:spPr>
        <a:xfrm>
          <a:off x="21075727" y="975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6" name="正方形/長方形 44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7" name="正方形/長方形 44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8" name="正方形/長方形 44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9" name="正方形/長方形 44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0" name="正方形/長方形 44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1" name="正方形/長方形 45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2" name="正方形/長方形 45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3" name="正方形/長方形 45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54" name="正方形/長方形 45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5" name="正方形/長方形 45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6" name="正方形/長方形 45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7" name="正方形/長方形 45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8" name="正方形/長方形 45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9" name="正方形/長方形 45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60" name="正方形/長方形 45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61" name="正方形/長方形 46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62" name="正方形/長方形 46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3" name="正方形/長方形 46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4" name="正方形/長方形 46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5" name="正方形/長方形 46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6" name="正方形/長方形 46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7" name="正方形/長方形 46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8" name="正方形/長方形 46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9" name="正方形/長方形 46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70" name="テキスト ボックス 46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71" name="直線コネクタ 47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72" name="テキスト ボックス 47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73" name="直線コネクタ 47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74" name="テキスト ボックス 473"/>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75" name="直線コネクタ 47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76" name="テキスト ボックス 47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77" name="直線コネクタ 47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78" name="テキスト ボックス 47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79" name="直線コネクタ 47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80" name="テキスト ボックス 47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81" name="直線コネクタ 48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82" name="テキスト ボックス 48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83" name="直線コネクタ 48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84" name="テキスト ボックス 48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5" name="直線コネクタ 48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6" name="テキスト ボックス 48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117021</xdr:rowOff>
    </xdr:from>
    <xdr:to>
      <xdr:col>23</xdr:col>
      <xdr:colOff>516889</xdr:colOff>
      <xdr:row>108</xdr:row>
      <xdr:rowOff>112123</xdr:rowOff>
    </xdr:to>
    <xdr:cxnSp macro="">
      <xdr:nvCxnSpPr>
        <xdr:cNvPr id="488" name="直線コネクタ 487"/>
        <xdr:cNvCxnSpPr/>
      </xdr:nvCxnSpPr>
      <xdr:spPr>
        <a:xfrm flipV="1">
          <a:off x="16318864" y="17090571"/>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115950</xdr:rowOff>
    </xdr:from>
    <xdr:ext cx="405111" cy="259045"/>
    <xdr:sp macro="" textlink="">
      <xdr:nvSpPr>
        <xdr:cNvPr id="489" name="【公民館】&#10;有形固定資産減価償却率最小値テキスト"/>
        <xdr:cNvSpPr txBox="1"/>
      </xdr:nvSpPr>
      <xdr:spPr>
        <a:xfrm>
          <a:off x="16408400" y="186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a:t>
          </a:r>
          <a:endParaRPr kumimoji="1" lang="ja-JP" altLang="en-US" sz="1000" b="1">
            <a:latin typeface="ＭＳ Ｐゴシック"/>
          </a:endParaRPr>
        </a:p>
      </xdr:txBody>
    </xdr:sp>
    <xdr:clientData/>
  </xdr:oneCellAnchor>
  <xdr:twoCellAnchor>
    <xdr:from>
      <xdr:col>23</xdr:col>
      <xdr:colOff>428625</xdr:colOff>
      <xdr:row>108</xdr:row>
      <xdr:rowOff>112123</xdr:rowOff>
    </xdr:from>
    <xdr:to>
      <xdr:col>23</xdr:col>
      <xdr:colOff>606425</xdr:colOff>
      <xdr:row>108</xdr:row>
      <xdr:rowOff>112123</xdr:rowOff>
    </xdr:to>
    <xdr:cxnSp macro="">
      <xdr:nvCxnSpPr>
        <xdr:cNvPr id="490" name="直線コネクタ 489"/>
        <xdr:cNvCxnSpPr/>
      </xdr:nvCxnSpPr>
      <xdr:spPr>
        <a:xfrm>
          <a:off x="16230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63698</xdr:rowOff>
    </xdr:from>
    <xdr:ext cx="469744" cy="259045"/>
    <xdr:sp macro="" textlink="">
      <xdr:nvSpPr>
        <xdr:cNvPr id="491" name="【公民館】&#10;有形固定資産減価償却率最大値テキスト"/>
        <xdr:cNvSpPr txBox="1"/>
      </xdr:nvSpPr>
      <xdr:spPr>
        <a:xfrm>
          <a:off x="16408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99</xdr:row>
      <xdr:rowOff>117021</xdr:rowOff>
    </xdr:from>
    <xdr:to>
      <xdr:col>23</xdr:col>
      <xdr:colOff>606425</xdr:colOff>
      <xdr:row>99</xdr:row>
      <xdr:rowOff>117021</xdr:rowOff>
    </xdr:to>
    <xdr:cxnSp macro="">
      <xdr:nvCxnSpPr>
        <xdr:cNvPr id="492" name="直線コネクタ 49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103432</xdr:rowOff>
    </xdr:from>
    <xdr:ext cx="405111" cy="259045"/>
    <xdr:sp macro="" textlink="">
      <xdr:nvSpPr>
        <xdr:cNvPr id="493" name="【公民館】&#10;有形固定資産減価償却率平均値テキスト"/>
        <xdr:cNvSpPr txBox="1"/>
      </xdr:nvSpPr>
      <xdr:spPr>
        <a:xfrm>
          <a:off x="164084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77.2</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125005</xdr:rowOff>
    </xdr:from>
    <xdr:to>
      <xdr:col>23</xdr:col>
      <xdr:colOff>568325</xdr:colOff>
      <xdr:row>104</xdr:row>
      <xdr:rowOff>55155</xdr:rowOff>
    </xdr:to>
    <xdr:sp macro="" textlink="">
      <xdr:nvSpPr>
        <xdr:cNvPr id="494" name="フローチャート : 判断 493"/>
        <xdr:cNvSpPr/>
      </xdr:nvSpPr>
      <xdr:spPr>
        <a:xfrm>
          <a:off x="16268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18869</xdr:rowOff>
    </xdr:from>
    <xdr:to>
      <xdr:col>22</xdr:col>
      <xdr:colOff>415925</xdr:colOff>
      <xdr:row>106</xdr:row>
      <xdr:rowOff>120469</xdr:rowOff>
    </xdr:to>
    <xdr:sp macro="" textlink="">
      <xdr:nvSpPr>
        <xdr:cNvPr id="495" name="フローチャート : 判断 494"/>
        <xdr:cNvSpPr/>
      </xdr:nvSpPr>
      <xdr:spPr>
        <a:xfrm>
          <a:off x="154305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96" name="テキスト ボックス 49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7" name="テキスト ボックス 49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8" name="テキスト ボックス 49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9" name="テキスト ボックス 49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00" name="テキスト ボックス 49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22134</xdr:rowOff>
    </xdr:from>
    <xdr:to>
      <xdr:col>22</xdr:col>
      <xdr:colOff>415925</xdr:colOff>
      <xdr:row>104</xdr:row>
      <xdr:rowOff>123734</xdr:rowOff>
    </xdr:to>
    <xdr:sp macro="" textlink="">
      <xdr:nvSpPr>
        <xdr:cNvPr id="501" name="円/楕円 500"/>
        <xdr:cNvSpPr/>
      </xdr:nvSpPr>
      <xdr:spPr>
        <a:xfrm>
          <a:off x="15430500" y="178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111596</xdr:rowOff>
    </xdr:from>
    <xdr:ext cx="405111" cy="259045"/>
    <xdr:sp macro="" textlink="">
      <xdr:nvSpPr>
        <xdr:cNvPr id="502" name="n_1aveValue【公民館】&#10;有形固定資産減価償却率"/>
        <xdr:cNvSpPr txBox="1"/>
      </xdr:nvSpPr>
      <xdr:spPr>
        <a:xfrm>
          <a:off x="15266043" y="1828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140261</xdr:rowOff>
    </xdr:from>
    <xdr:ext cx="405111" cy="259045"/>
    <xdr:sp macro="" textlink="">
      <xdr:nvSpPr>
        <xdr:cNvPr id="503" name="n_1mainValue【公民館】&#10;有形固定資産減価償却率"/>
        <xdr:cNvSpPr txBox="1"/>
      </xdr:nvSpPr>
      <xdr:spPr>
        <a:xfrm>
          <a:off x="15266043"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4" name="正方形/長方形 5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5" name="正方形/長方形 5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6" name="正方形/長方形 5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7" name="正方形/長方形 5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8" name="正方形/長方形 5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9" name="正方形/長方形 5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10" name="正方形/長方形 5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11" name="正方形/長方形 5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12" name="テキスト ボックス 5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13" name="直線コネクタ 5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14" name="直線コネクタ 51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15" name="テキスト ボックス 51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16" name="直線コネクタ 51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17" name="テキスト ボックス 51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18" name="直線コネクタ 51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19" name="テキスト ボックス 51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20" name="直線コネクタ 51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21" name="テキスト ボックス 52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22" name="直線コネクタ 52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23" name="テキスト ボックス 52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24" name="直線コネクタ 52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25" name="テキスト ボックス 52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6" name="直線コネクタ 52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7" name="テキスト ボックス 52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104</xdr:row>
      <xdr:rowOff>60961</xdr:rowOff>
    </xdr:from>
    <xdr:to>
      <xdr:col>32</xdr:col>
      <xdr:colOff>186689</xdr:colOff>
      <xdr:row>108</xdr:row>
      <xdr:rowOff>99061</xdr:rowOff>
    </xdr:to>
    <xdr:cxnSp macro="">
      <xdr:nvCxnSpPr>
        <xdr:cNvPr id="529" name="直線コネクタ 528"/>
        <xdr:cNvCxnSpPr/>
      </xdr:nvCxnSpPr>
      <xdr:spPr>
        <a:xfrm flipV="1">
          <a:off x="22160864" y="17891761"/>
          <a:ext cx="0" cy="723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102888</xdr:rowOff>
    </xdr:from>
    <xdr:ext cx="469744" cy="259045"/>
    <xdr:sp macro="" textlink="">
      <xdr:nvSpPr>
        <xdr:cNvPr id="530" name="【公民館】&#10;一人当たり面積最小値テキスト"/>
        <xdr:cNvSpPr txBox="1"/>
      </xdr:nvSpPr>
      <xdr:spPr>
        <a:xfrm>
          <a:off x="222504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0.099</a:t>
          </a:r>
          <a:endParaRPr kumimoji="1" lang="ja-JP" altLang="en-US" sz="1000" b="1">
            <a:latin typeface="ＭＳ Ｐゴシック"/>
          </a:endParaRPr>
        </a:p>
      </xdr:txBody>
    </xdr:sp>
    <xdr:clientData/>
  </xdr:oneCellAnchor>
  <xdr:twoCellAnchor>
    <xdr:from>
      <xdr:col>32</xdr:col>
      <xdr:colOff>98425</xdr:colOff>
      <xdr:row>108</xdr:row>
      <xdr:rowOff>99061</xdr:rowOff>
    </xdr:from>
    <xdr:to>
      <xdr:col>32</xdr:col>
      <xdr:colOff>276225</xdr:colOff>
      <xdr:row>108</xdr:row>
      <xdr:rowOff>99061</xdr:rowOff>
    </xdr:to>
    <xdr:cxnSp macro="">
      <xdr:nvCxnSpPr>
        <xdr:cNvPr id="531" name="直線コネクタ 530"/>
        <xdr:cNvCxnSpPr/>
      </xdr:nvCxnSpPr>
      <xdr:spPr>
        <a:xfrm>
          <a:off x="22072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7638</xdr:rowOff>
    </xdr:from>
    <xdr:ext cx="469744" cy="259045"/>
    <xdr:sp macro="" textlink="">
      <xdr:nvSpPr>
        <xdr:cNvPr id="532" name="【公民館】&#10;一人当たり面積最大値テキスト"/>
        <xdr:cNvSpPr txBox="1"/>
      </xdr:nvSpPr>
      <xdr:spPr>
        <a:xfrm>
          <a:off x="22250400" y="1766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0.764</a:t>
          </a:r>
          <a:endParaRPr kumimoji="1" lang="ja-JP" altLang="en-US" sz="1000" b="1">
            <a:latin typeface="ＭＳ Ｐゴシック"/>
          </a:endParaRPr>
        </a:p>
      </xdr:txBody>
    </xdr:sp>
    <xdr:clientData/>
  </xdr:oneCellAnchor>
  <xdr:twoCellAnchor>
    <xdr:from>
      <xdr:col>32</xdr:col>
      <xdr:colOff>98425</xdr:colOff>
      <xdr:row>104</xdr:row>
      <xdr:rowOff>60961</xdr:rowOff>
    </xdr:from>
    <xdr:to>
      <xdr:col>32</xdr:col>
      <xdr:colOff>276225</xdr:colOff>
      <xdr:row>104</xdr:row>
      <xdr:rowOff>60961</xdr:rowOff>
    </xdr:to>
    <xdr:cxnSp macro="">
      <xdr:nvCxnSpPr>
        <xdr:cNvPr id="533" name="直線コネクタ 532"/>
        <xdr:cNvCxnSpPr/>
      </xdr:nvCxnSpPr>
      <xdr:spPr>
        <a:xfrm>
          <a:off x="22072600" y="17891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94178</xdr:rowOff>
    </xdr:from>
    <xdr:ext cx="469744" cy="259045"/>
    <xdr:sp macro="" textlink="">
      <xdr:nvSpPr>
        <xdr:cNvPr id="534" name="【公民館】&#10;一人当たり面積平均値テキスト"/>
        <xdr:cNvSpPr txBox="1"/>
      </xdr:nvSpPr>
      <xdr:spPr>
        <a:xfrm>
          <a:off x="22250400" y="18267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0.352</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115751</xdr:rowOff>
    </xdr:from>
    <xdr:to>
      <xdr:col>32</xdr:col>
      <xdr:colOff>238125</xdr:colOff>
      <xdr:row>107</xdr:row>
      <xdr:rowOff>45901</xdr:rowOff>
    </xdr:to>
    <xdr:sp macro="" textlink="">
      <xdr:nvSpPr>
        <xdr:cNvPr id="535" name="フローチャート : 判断 534"/>
        <xdr:cNvSpPr/>
      </xdr:nvSpPr>
      <xdr:spPr>
        <a:xfrm>
          <a:off x="22110700" y="1828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102144</xdr:rowOff>
    </xdr:from>
    <xdr:to>
      <xdr:col>31</xdr:col>
      <xdr:colOff>85725</xdr:colOff>
      <xdr:row>106</xdr:row>
      <xdr:rowOff>32294</xdr:rowOff>
    </xdr:to>
    <xdr:sp macro="" textlink="">
      <xdr:nvSpPr>
        <xdr:cNvPr id="536" name="フローチャート : 判断 535"/>
        <xdr:cNvSpPr/>
      </xdr:nvSpPr>
      <xdr:spPr>
        <a:xfrm>
          <a:off x="21272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37" name="テキスト ボックス 5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8" name="テキスト ボックス 5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9" name="テキスト ボックス 5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40" name="テキスト ボックス 5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41" name="テキスト ボックス 5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99</xdr:row>
      <xdr:rowOff>117384</xdr:rowOff>
    </xdr:from>
    <xdr:to>
      <xdr:col>31</xdr:col>
      <xdr:colOff>85725</xdr:colOff>
      <xdr:row>100</xdr:row>
      <xdr:rowOff>47534</xdr:rowOff>
    </xdr:to>
    <xdr:sp macro="" textlink="">
      <xdr:nvSpPr>
        <xdr:cNvPr id="542" name="円/楕円 541"/>
        <xdr:cNvSpPr/>
      </xdr:nvSpPr>
      <xdr:spPr>
        <a:xfrm>
          <a:off x="21272500" y="1709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23421</xdr:rowOff>
    </xdr:from>
    <xdr:ext cx="469744" cy="259045"/>
    <xdr:sp macro="" textlink="">
      <xdr:nvSpPr>
        <xdr:cNvPr id="543" name="n_1aveValue【公民館】&#10;一人当たり面積"/>
        <xdr:cNvSpPr txBox="1"/>
      </xdr:nvSpPr>
      <xdr:spPr>
        <a:xfrm>
          <a:off x="21075727" y="181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0.522</a:t>
          </a:r>
          <a:endParaRPr kumimoji="1" lang="ja-JP" altLang="en-US" sz="1000" b="1">
            <a:solidFill>
              <a:srgbClr val="000080"/>
            </a:solidFill>
            <a:latin typeface="ＭＳ Ｐゴシック"/>
          </a:endParaRPr>
        </a:p>
      </xdr:txBody>
    </xdr:sp>
    <xdr:clientData/>
  </xdr:oneCellAnchor>
  <xdr:oneCellAnchor>
    <xdr:from>
      <xdr:col>30</xdr:col>
      <xdr:colOff>473152</xdr:colOff>
      <xdr:row>98</xdr:row>
      <xdr:rowOff>64061</xdr:rowOff>
    </xdr:from>
    <xdr:ext cx="469744" cy="259045"/>
    <xdr:sp macro="" textlink="">
      <xdr:nvSpPr>
        <xdr:cNvPr id="544" name="n_1mainValue【公民館】&#10;一人当たり面積"/>
        <xdr:cNvSpPr txBox="1"/>
      </xdr:nvSpPr>
      <xdr:spPr>
        <a:xfrm>
          <a:off x="21075727" y="16866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5" name="正方形/長方形 5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6" name="正方形/長方形 5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7" name="テキスト ボックス 5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既存施設の集約化や除却についても見極めつつ、適切な維持管理上の必要額を算定し、各施設の維持補修費は計画的に実施することに努める。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徳島県那賀町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8,860
8,844
694.98
14,862,028
12,489,188
1,056,132
6,487,844
14,226,405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35</xdr:row>
      <xdr:rowOff>110490</xdr:rowOff>
    </xdr:from>
    <xdr:to>
      <xdr:col>6</xdr:col>
      <xdr:colOff>510540</xdr:colOff>
      <xdr:row>42</xdr:row>
      <xdr:rowOff>41910</xdr:rowOff>
    </xdr:to>
    <xdr:cxnSp macro="">
      <xdr:nvCxnSpPr>
        <xdr:cNvPr id="55" name="直線コネクタ 54"/>
        <xdr:cNvCxnSpPr/>
      </xdr:nvCxnSpPr>
      <xdr:spPr>
        <a:xfrm flipV="1">
          <a:off x="4634865" y="6111240"/>
          <a:ext cx="0" cy="1131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45737</xdr:rowOff>
    </xdr:from>
    <xdr:ext cx="405111" cy="259045"/>
    <xdr:sp macro="" textlink="">
      <xdr:nvSpPr>
        <xdr:cNvPr id="56" name="【図書館】&#10;有形固定資産減価償却率最小値テキスト"/>
        <xdr:cNvSpPr txBox="1"/>
      </xdr:nvSpPr>
      <xdr:spPr>
        <a:xfrm>
          <a:off x="4724400" y="724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a:t>
          </a:r>
          <a:endParaRPr kumimoji="1" lang="ja-JP" altLang="en-US" sz="1000" b="1">
            <a:latin typeface="ＭＳ Ｐゴシック"/>
          </a:endParaRPr>
        </a:p>
      </xdr:txBody>
    </xdr:sp>
    <xdr:clientData/>
  </xdr:oneCellAnchor>
  <xdr:twoCellAnchor>
    <xdr:from>
      <xdr:col>6</xdr:col>
      <xdr:colOff>422275</xdr:colOff>
      <xdr:row>42</xdr:row>
      <xdr:rowOff>41910</xdr:rowOff>
    </xdr:from>
    <xdr:to>
      <xdr:col>6</xdr:col>
      <xdr:colOff>600075</xdr:colOff>
      <xdr:row>42</xdr:row>
      <xdr:rowOff>41910</xdr:rowOff>
    </xdr:to>
    <xdr:cxnSp macro="">
      <xdr:nvCxnSpPr>
        <xdr:cNvPr id="57" name="直線コネクタ 56"/>
        <xdr:cNvCxnSpPr/>
      </xdr:nvCxnSpPr>
      <xdr:spPr>
        <a:xfrm>
          <a:off x="4546600" y="724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57167</xdr:rowOff>
    </xdr:from>
    <xdr:ext cx="405111" cy="259045"/>
    <xdr:sp macro="" textlink="">
      <xdr:nvSpPr>
        <xdr:cNvPr id="58" name="【図書館】&#10;有形固定資産減価償却率最大値テキスト"/>
        <xdr:cNvSpPr txBox="1"/>
      </xdr:nvSpPr>
      <xdr:spPr>
        <a:xfrm>
          <a:off x="4724400" y="5886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6</xdr:col>
      <xdr:colOff>422275</xdr:colOff>
      <xdr:row>35</xdr:row>
      <xdr:rowOff>110490</xdr:rowOff>
    </xdr:from>
    <xdr:to>
      <xdr:col>6</xdr:col>
      <xdr:colOff>600075</xdr:colOff>
      <xdr:row>35</xdr:row>
      <xdr:rowOff>110490</xdr:rowOff>
    </xdr:to>
    <xdr:cxnSp macro="">
      <xdr:nvCxnSpPr>
        <xdr:cNvPr id="59" name="直線コネクタ 58"/>
        <xdr:cNvCxnSpPr/>
      </xdr:nvCxnSpPr>
      <xdr:spPr>
        <a:xfrm>
          <a:off x="4546600" y="61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19829</xdr:rowOff>
    </xdr:from>
    <xdr:ext cx="405111" cy="259045"/>
    <xdr:sp macro="" textlink="">
      <xdr:nvSpPr>
        <xdr:cNvPr id="60" name="【図書館】&#10;有形固定資産減価償却率平均値テキスト"/>
        <xdr:cNvSpPr txBox="1"/>
      </xdr:nvSpPr>
      <xdr:spPr>
        <a:xfrm>
          <a:off x="4724400" y="6877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twoCellAnchor>
    <xdr:from>
      <xdr:col>6</xdr:col>
      <xdr:colOff>460375</xdr:colOff>
      <xdr:row>40</xdr:row>
      <xdr:rowOff>41402</xdr:rowOff>
    </xdr:from>
    <xdr:to>
      <xdr:col>6</xdr:col>
      <xdr:colOff>561975</xdr:colOff>
      <xdr:row>40</xdr:row>
      <xdr:rowOff>143002</xdr:rowOff>
    </xdr:to>
    <xdr:sp macro="" textlink="">
      <xdr:nvSpPr>
        <xdr:cNvPr id="61" name="フローチャート : 判断 60"/>
        <xdr:cNvSpPr/>
      </xdr:nvSpPr>
      <xdr:spPr>
        <a:xfrm>
          <a:off x="4584700" y="689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82550</xdr:rowOff>
    </xdr:from>
    <xdr:to>
      <xdr:col>5</xdr:col>
      <xdr:colOff>409575</xdr:colOff>
      <xdr:row>40</xdr:row>
      <xdr:rowOff>12700</xdr:rowOff>
    </xdr:to>
    <xdr:sp macro="" textlink="">
      <xdr:nvSpPr>
        <xdr:cNvPr id="62" name="フローチャート : 判断 61"/>
        <xdr:cNvSpPr/>
      </xdr:nvSpPr>
      <xdr:spPr>
        <a:xfrm>
          <a:off x="37465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3827</xdr:rowOff>
    </xdr:from>
    <xdr:ext cx="405111" cy="259045"/>
    <xdr:sp macro="" textlink="">
      <xdr:nvSpPr>
        <xdr:cNvPr id="63" name="n_1aveValue【図書館】&#10;有形固定資産減価償却率"/>
        <xdr:cNvSpPr txBox="1"/>
      </xdr:nvSpPr>
      <xdr:spPr>
        <a:xfrm>
          <a:off x="3582043"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148844</xdr:rowOff>
    </xdr:from>
    <xdr:to>
      <xdr:col>5</xdr:col>
      <xdr:colOff>409575</xdr:colOff>
      <xdr:row>35</xdr:row>
      <xdr:rowOff>78994</xdr:rowOff>
    </xdr:to>
    <xdr:sp macro="" textlink="">
      <xdr:nvSpPr>
        <xdr:cNvPr id="69" name="円/楕円 68"/>
        <xdr:cNvSpPr/>
      </xdr:nvSpPr>
      <xdr:spPr>
        <a:xfrm>
          <a:off x="3746500" y="597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33</xdr:row>
      <xdr:rowOff>95521</xdr:rowOff>
    </xdr:from>
    <xdr:ext cx="405111" cy="259045"/>
    <xdr:sp macro="" textlink="">
      <xdr:nvSpPr>
        <xdr:cNvPr id="70" name="n_1mainValue【図書館】&#10;有形固定資産減価償却率"/>
        <xdr:cNvSpPr txBox="1"/>
      </xdr:nvSpPr>
      <xdr:spPr>
        <a:xfrm>
          <a:off x="3582043" y="575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0.136</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4" name="テキスト ボックス 8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6" name="テキスト ボックス 8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8" name="テキスト ボックス 8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0" name="テキスト ボックス 8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2" name="テキスト ボックス 9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53340</xdr:rowOff>
    </xdr:from>
    <xdr:to>
      <xdr:col>15</xdr:col>
      <xdr:colOff>180340</xdr:colOff>
      <xdr:row>40</xdr:row>
      <xdr:rowOff>152400</xdr:rowOff>
    </xdr:to>
    <xdr:cxnSp macro="">
      <xdr:nvCxnSpPr>
        <xdr:cNvPr id="94" name="直線コネクタ 93"/>
        <xdr:cNvCxnSpPr/>
      </xdr:nvCxnSpPr>
      <xdr:spPr>
        <a:xfrm flipV="1">
          <a:off x="10476865" y="5882640"/>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156227</xdr:rowOff>
    </xdr:from>
    <xdr:ext cx="469744" cy="259045"/>
    <xdr:sp macro="" textlink="">
      <xdr:nvSpPr>
        <xdr:cNvPr id="95" name="【図書館】&#10;一人当たり面積最小値テキスト"/>
        <xdr:cNvSpPr txBox="1"/>
      </xdr:nvSpPr>
      <xdr:spPr>
        <a:xfrm>
          <a:off x="10566400"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15</xdr:col>
      <xdr:colOff>92075</xdr:colOff>
      <xdr:row>40</xdr:row>
      <xdr:rowOff>152400</xdr:rowOff>
    </xdr:from>
    <xdr:to>
      <xdr:col>15</xdr:col>
      <xdr:colOff>269875</xdr:colOff>
      <xdr:row>40</xdr:row>
      <xdr:rowOff>152400</xdr:rowOff>
    </xdr:to>
    <xdr:cxnSp macro="">
      <xdr:nvCxnSpPr>
        <xdr:cNvPr id="96" name="直線コネクタ 95"/>
        <xdr:cNvCxnSpPr/>
      </xdr:nvCxnSpPr>
      <xdr:spPr>
        <a:xfrm>
          <a:off x="10388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17</xdr:rowOff>
    </xdr:from>
    <xdr:ext cx="469744" cy="259045"/>
    <xdr:sp macro="" textlink="">
      <xdr:nvSpPr>
        <xdr:cNvPr id="97" name="【図書館】&#10;一人当たり面積最大値テキスト"/>
        <xdr:cNvSpPr txBox="1"/>
      </xdr:nvSpPr>
      <xdr:spPr>
        <a:xfrm>
          <a:off x="105664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0.178</a:t>
          </a:r>
          <a:endParaRPr kumimoji="1" lang="ja-JP" altLang="en-US" sz="1000" b="1">
            <a:latin typeface="ＭＳ Ｐゴシック"/>
          </a:endParaRPr>
        </a:p>
      </xdr:txBody>
    </xdr:sp>
    <xdr:clientData/>
  </xdr:oneCellAnchor>
  <xdr:twoCellAnchor>
    <xdr:from>
      <xdr:col>15</xdr:col>
      <xdr:colOff>92075</xdr:colOff>
      <xdr:row>34</xdr:row>
      <xdr:rowOff>53340</xdr:rowOff>
    </xdr:from>
    <xdr:to>
      <xdr:col>15</xdr:col>
      <xdr:colOff>269875</xdr:colOff>
      <xdr:row>34</xdr:row>
      <xdr:rowOff>53340</xdr:rowOff>
    </xdr:to>
    <xdr:cxnSp macro="">
      <xdr:nvCxnSpPr>
        <xdr:cNvPr id="98" name="直線コネクタ 97"/>
        <xdr:cNvCxnSpPr/>
      </xdr:nvCxnSpPr>
      <xdr:spPr>
        <a:xfrm>
          <a:off x="10388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22877</xdr:rowOff>
    </xdr:from>
    <xdr:ext cx="469744" cy="259045"/>
    <xdr:sp macro="" textlink="">
      <xdr:nvSpPr>
        <xdr:cNvPr id="99" name="【図書館】&#10;一人当たり面積平均値テキスト"/>
        <xdr:cNvSpPr txBox="1"/>
      </xdr:nvSpPr>
      <xdr:spPr>
        <a:xfrm>
          <a:off x="10566400" y="636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44450</xdr:rowOff>
    </xdr:from>
    <xdr:to>
      <xdr:col>15</xdr:col>
      <xdr:colOff>231775</xdr:colOff>
      <xdr:row>37</xdr:row>
      <xdr:rowOff>146050</xdr:rowOff>
    </xdr:to>
    <xdr:sp macro="" textlink="">
      <xdr:nvSpPr>
        <xdr:cNvPr id="100" name="フローチャート : 判断 99"/>
        <xdr:cNvSpPr/>
      </xdr:nvSpPr>
      <xdr:spPr>
        <a:xfrm>
          <a:off x="104267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34</xdr:row>
      <xdr:rowOff>162560</xdr:rowOff>
    </xdr:from>
    <xdr:to>
      <xdr:col>14</xdr:col>
      <xdr:colOff>79375</xdr:colOff>
      <xdr:row>35</xdr:row>
      <xdr:rowOff>92710</xdr:rowOff>
    </xdr:to>
    <xdr:sp macro="" textlink="">
      <xdr:nvSpPr>
        <xdr:cNvPr id="101" name="フローチャート : 判断 100"/>
        <xdr:cNvSpPr/>
      </xdr:nvSpPr>
      <xdr:spPr>
        <a:xfrm>
          <a:off x="9588500" y="599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83837</xdr:rowOff>
    </xdr:from>
    <xdr:ext cx="469744" cy="259045"/>
    <xdr:sp macro="" textlink="">
      <xdr:nvSpPr>
        <xdr:cNvPr id="102" name="n_1aveValue【図書館】&#10;一人当たり面積"/>
        <xdr:cNvSpPr txBox="1"/>
      </xdr:nvSpPr>
      <xdr:spPr>
        <a:xfrm>
          <a:off x="9391727" y="6084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0.157</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32</xdr:row>
      <xdr:rowOff>170180</xdr:rowOff>
    </xdr:from>
    <xdr:to>
      <xdr:col>14</xdr:col>
      <xdr:colOff>79375</xdr:colOff>
      <xdr:row>33</xdr:row>
      <xdr:rowOff>100330</xdr:rowOff>
    </xdr:to>
    <xdr:sp macro="" textlink="">
      <xdr:nvSpPr>
        <xdr:cNvPr id="108" name="円/楕円 107"/>
        <xdr:cNvSpPr/>
      </xdr:nvSpPr>
      <xdr:spPr>
        <a:xfrm>
          <a:off x="9588500" y="565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31</xdr:row>
      <xdr:rowOff>116857</xdr:rowOff>
    </xdr:from>
    <xdr:ext cx="469744" cy="259045"/>
    <xdr:sp macro="" textlink="">
      <xdr:nvSpPr>
        <xdr:cNvPr id="109" name="n_1mainValue【図書館】&#10;一人当たり面積"/>
        <xdr:cNvSpPr txBox="1"/>
      </xdr:nvSpPr>
      <xdr:spPr>
        <a:xfrm>
          <a:off x="9391727" y="54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65</xdr:row>
      <xdr:rowOff>0</xdr:rowOff>
    </xdr:from>
    <xdr:to>
      <xdr:col>7</xdr:col>
      <xdr:colOff>638175</xdr:colOff>
      <xdr:row>65</xdr:row>
      <xdr:rowOff>0</xdr:rowOff>
    </xdr:to>
    <xdr:cxnSp macro="">
      <xdr:nvCxnSpPr>
        <xdr:cNvPr id="121" name="直線コネクタ 120"/>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64</xdr:row>
      <xdr:rowOff>29227</xdr:rowOff>
    </xdr:from>
    <xdr:ext cx="403059" cy="259045"/>
    <xdr:sp macro="" textlink="">
      <xdr:nvSpPr>
        <xdr:cNvPr id="122" name="テキスト ボックス 121"/>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23" name="直線コネクタ 122"/>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24" name="テキスト ボックス 123"/>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114300</xdr:rowOff>
    </xdr:from>
    <xdr:to>
      <xdr:col>7</xdr:col>
      <xdr:colOff>638175</xdr:colOff>
      <xdr:row>61</xdr:row>
      <xdr:rowOff>114300</xdr:rowOff>
    </xdr:to>
    <xdr:cxnSp macro="">
      <xdr:nvCxnSpPr>
        <xdr:cNvPr id="125" name="直線コネクタ 124"/>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143527</xdr:rowOff>
    </xdr:from>
    <xdr:ext cx="403059" cy="259045"/>
    <xdr:sp macro="" textlink="">
      <xdr:nvSpPr>
        <xdr:cNvPr id="126" name="テキスト ボックス 125"/>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58</xdr:row>
      <xdr:rowOff>57150</xdr:rowOff>
    </xdr:from>
    <xdr:to>
      <xdr:col>7</xdr:col>
      <xdr:colOff>638175</xdr:colOff>
      <xdr:row>58</xdr:row>
      <xdr:rowOff>57150</xdr:rowOff>
    </xdr:to>
    <xdr:cxnSp macro="">
      <xdr:nvCxnSpPr>
        <xdr:cNvPr id="129" name="直線コネクタ 128"/>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86377</xdr:rowOff>
    </xdr:from>
    <xdr:ext cx="403059" cy="259045"/>
    <xdr:sp macro="" textlink="">
      <xdr:nvSpPr>
        <xdr:cNvPr id="130" name="テキスト ボックス 129"/>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31" name="直線コネクタ 130"/>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32" name="テキスト ボックス 131"/>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0</xdr:rowOff>
    </xdr:from>
    <xdr:to>
      <xdr:col>7</xdr:col>
      <xdr:colOff>638175</xdr:colOff>
      <xdr:row>55</xdr:row>
      <xdr:rowOff>0</xdr:rowOff>
    </xdr:to>
    <xdr:cxnSp macro="">
      <xdr:nvCxnSpPr>
        <xdr:cNvPr id="133" name="直線コネクタ 132"/>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29227</xdr:rowOff>
    </xdr:from>
    <xdr:ext cx="467179" cy="259045"/>
    <xdr:sp macro="" textlink="">
      <xdr:nvSpPr>
        <xdr:cNvPr id="134" name="テキスト ボックス 133"/>
        <xdr:cNvSpPr txBox="1"/>
      </xdr:nvSpPr>
      <xdr:spPr>
        <a:xfrm>
          <a:off x="294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137160</xdr:rowOff>
    </xdr:from>
    <xdr:to>
      <xdr:col>6</xdr:col>
      <xdr:colOff>510540</xdr:colOff>
      <xdr:row>63</xdr:row>
      <xdr:rowOff>145732</xdr:rowOff>
    </xdr:to>
    <xdr:cxnSp macro="">
      <xdr:nvCxnSpPr>
        <xdr:cNvPr id="138" name="直線コネクタ 137"/>
        <xdr:cNvCxnSpPr/>
      </xdr:nvCxnSpPr>
      <xdr:spPr>
        <a:xfrm flipV="1">
          <a:off x="4634865" y="9566910"/>
          <a:ext cx="0" cy="138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149559</xdr:rowOff>
    </xdr:from>
    <xdr:ext cx="405111" cy="259045"/>
    <xdr:sp macro="" textlink="">
      <xdr:nvSpPr>
        <xdr:cNvPr id="139" name="【体育館・プール】&#10;有形固定資産減価償却率最小値テキスト"/>
        <xdr:cNvSpPr txBox="1"/>
      </xdr:nvSpPr>
      <xdr:spPr>
        <a:xfrm>
          <a:off x="4724400" y="10950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6</xdr:col>
      <xdr:colOff>422275</xdr:colOff>
      <xdr:row>63</xdr:row>
      <xdr:rowOff>145732</xdr:rowOff>
    </xdr:from>
    <xdr:to>
      <xdr:col>6</xdr:col>
      <xdr:colOff>600075</xdr:colOff>
      <xdr:row>63</xdr:row>
      <xdr:rowOff>145732</xdr:rowOff>
    </xdr:to>
    <xdr:cxnSp macro="">
      <xdr:nvCxnSpPr>
        <xdr:cNvPr id="140" name="直線コネクタ 139"/>
        <xdr:cNvCxnSpPr/>
      </xdr:nvCxnSpPr>
      <xdr:spPr>
        <a:xfrm>
          <a:off x="4546600" y="10947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83837</xdr:rowOff>
    </xdr:from>
    <xdr:ext cx="405111" cy="259045"/>
    <xdr:sp macro="" textlink="">
      <xdr:nvSpPr>
        <xdr:cNvPr id="141" name="【体育館・プール】&#10;有形固定資産減価償却率最大値テキスト"/>
        <xdr:cNvSpPr txBox="1"/>
      </xdr:nvSpPr>
      <xdr:spPr>
        <a:xfrm>
          <a:off x="47244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6</xdr:col>
      <xdr:colOff>422275</xdr:colOff>
      <xdr:row>55</xdr:row>
      <xdr:rowOff>137160</xdr:rowOff>
    </xdr:from>
    <xdr:to>
      <xdr:col>6</xdr:col>
      <xdr:colOff>600075</xdr:colOff>
      <xdr:row>55</xdr:row>
      <xdr:rowOff>137160</xdr:rowOff>
    </xdr:to>
    <xdr:cxnSp macro="">
      <xdr:nvCxnSpPr>
        <xdr:cNvPr id="142" name="直線コネクタ 141"/>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13352</xdr:rowOff>
    </xdr:from>
    <xdr:ext cx="405111" cy="259045"/>
    <xdr:sp macro="" textlink="">
      <xdr:nvSpPr>
        <xdr:cNvPr id="143" name="【体育館・プール】&#10;有形固定資産減価償却率平均値テキスト"/>
        <xdr:cNvSpPr txBox="1"/>
      </xdr:nvSpPr>
      <xdr:spPr>
        <a:xfrm>
          <a:off x="4724400" y="10300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34925</xdr:rowOff>
    </xdr:from>
    <xdr:to>
      <xdr:col>6</xdr:col>
      <xdr:colOff>561975</xdr:colOff>
      <xdr:row>60</xdr:row>
      <xdr:rowOff>136525</xdr:rowOff>
    </xdr:to>
    <xdr:sp macro="" textlink="">
      <xdr:nvSpPr>
        <xdr:cNvPr id="144" name="フローチャート : 判断 143"/>
        <xdr:cNvSpPr/>
      </xdr:nvSpPr>
      <xdr:spPr>
        <a:xfrm>
          <a:off x="45847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26353</xdr:rowOff>
    </xdr:from>
    <xdr:to>
      <xdr:col>5</xdr:col>
      <xdr:colOff>409575</xdr:colOff>
      <xdr:row>60</xdr:row>
      <xdr:rowOff>127953</xdr:rowOff>
    </xdr:to>
    <xdr:sp macro="" textlink="">
      <xdr:nvSpPr>
        <xdr:cNvPr id="145" name="フローチャート : 判断 144"/>
        <xdr:cNvSpPr/>
      </xdr:nvSpPr>
      <xdr:spPr>
        <a:xfrm>
          <a:off x="3746500" y="1031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119080</xdr:rowOff>
    </xdr:from>
    <xdr:ext cx="405111" cy="259045"/>
    <xdr:sp macro="" textlink="">
      <xdr:nvSpPr>
        <xdr:cNvPr id="146" name="n_1aveValue【体育館・プール】&#10;有形固定資産減価償却率"/>
        <xdr:cNvSpPr txBox="1"/>
      </xdr:nvSpPr>
      <xdr:spPr>
        <a:xfrm>
          <a:off x="3582043" y="10406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80645</xdr:rowOff>
    </xdr:from>
    <xdr:to>
      <xdr:col>5</xdr:col>
      <xdr:colOff>409575</xdr:colOff>
      <xdr:row>58</xdr:row>
      <xdr:rowOff>10795</xdr:rowOff>
    </xdr:to>
    <xdr:sp macro="" textlink="">
      <xdr:nvSpPr>
        <xdr:cNvPr id="152" name="円/楕円 151"/>
        <xdr:cNvSpPr/>
      </xdr:nvSpPr>
      <xdr:spPr>
        <a:xfrm>
          <a:off x="3746500" y="985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27322</xdr:rowOff>
    </xdr:from>
    <xdr:ext cx="405111" cy="259045"/>
    <xdr:sp macro="" textlink="">
      <xdr:nvSpPr>
        <xdr:cNvPr id="153" name="n_1mainValue【体育館・プール】&#10;有形固定資産減価償却率"/>
        <xdr:cNvSpPr txBox="1"/>
      </xdr:nvSpPr>
      <xdr:spPr>
        <a:xfrm>
          <a:off x="3582043" y="962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0.621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4" name="直線コネクタ 16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5" name="テキスト ボックス 16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6" name="直線コネクタ 16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7" name="テキスト ボックス 16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8" name="直線コネクタ 16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9" name="テキスト ボックス 16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0" name="直線コネクタ 16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1" name="テキスト ボックス 17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2" name="直線コネクタ 17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3" name="テキスト ボックス 17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5" name="テキスト ボックス 17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61</xdr:row>
      <xdr:rowOff>16764</xdr:rowOff>
    </xdr:from>
    <xdr:to>
      <xdr:col>15</xdr:col>
      <xdr:colOff>180340</xdr:colOff>
      <xdr:row>63</xdr:row>
      <xdr:rowOff>148590</xdr:rowOff>
    </xdr:to>
    <xdr:cxnSp macro="">
      <xdr:nvCxnSpPr>
        <xdr:cNvPr id="177" name="直線コネクタ 176"/>
        <xdr:cNvCxnSpPr/>
      </xdr:nvCxnSpPr>
      <xdr:spPr>
        <a:xfrm flipV="1">
          <a:off x="10476865" y="10475214"/>
          <a:ext cx="0" cy="474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152417</xdr:rowOff>
    </xdr:from>
    <xdr:ext cx="469744" cy="259045"/>
    <xdr:sp macro="" textlink="">
      <xdr:nvSpPr>
        <xdr:cNvPr id="178" name="【体育館・プール】&#10;一人当たり面積最小値テキスト"/>
        <xdr:cNvSpPr txBox="1"/>
      </xdr:nvSpPr>
      <xdr:spPr>
        <a:xfrm>
          <a:off x="105664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0.130</a:t>
          </a:r>
          <a:endParaRPr kumimoji="1" lang="ja-JP" altLang="en-US" sz="1000" b="1">
            <a:latin typeface="ＭＳ Ｐゴシック"/>
          </a:endParaRPr>
        </a:p>
      </xdr:txBody>
    </xdr:sp>
    <xdr:clientData/>
  </xdr:oneCellAnchor>
  <xdr:twoCellAnchor>
    <xdr:from>
      <xdr:col>15</xdr:col>
      <xdr:colOff>92075</xdr:colOff>
      <xdr:row>63</xdr:row>
      <xdr:rowOff>148590</xdr:rowOff>
    </xdr:from>
    <xdr:to>
      <xdr:col>15</xdr:col>
      <xdr:colOff>269875</xdr:colOff>
      <xdr:row>63</xdr:row>
      <xdr:rowOff>148590</xdr:rowOff>
    </xdr:to>
    <xdr:cxnSp macro="">
      <xdr:nvCxnSpPr>
        <xdr:cNvPr id="179" name="直線コネクタ 178"/>
        <xdr:cNvCxnSpPr/>
      </xdr:nvCxnSpPr>
      <xdr:spPr>
        <a:xfrm>
          <a:off x="10388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134891</xdr:rowOff>
    </xdr:from>
    <xdr:ext cx="469744" cy="259045"/>
    <xdr:sp macro="" textlink="">
      <xdr:nvSpPr>
        <xdr:cNvPr id="180" name="【体育館・プール】&#10;一人当たり面積最大値テキスト"/>
        <xdr:cNvSpPr txBox="1"/>
      </xdr:nvSpPr>
      <xdr:spPr>
        <a:xfrm>
          <a:off x="10566400" y="1025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0.753</a:t>
          </a:r>
          <a:endParaRPr kumimoji="1" lang="ja-JP" altLang="en-US" sz="1000" b="1">
            <a:latin typeface="ＭＳ Ｐゴシック"/>
          </a:endParaRPr>
        </a:p>
      </xdr:txBody>
    </xdr:sp>
    <xdr:clientData/>
  </xdr:oneCellAnchor>
  <xdr:twoCellAnchor>
    <xdr:from>
      <xdr:col>15</xdr:col>
      <xdr:colOff>92075</xdr:colOff>
      <xdr:row>61</xdr:row>
      <xdr:rowOff>16764</xdr:rowOff>
    </xdr:from>
    <xdr:to>
      <xdr:col>15</xdr:col>
      <xdr:colOff>269875</xdr:colOff>
      <xdr:row>61</xdr:row>
      <xdr:rowOff>16764</xdr:rowOff>
    </xdr:to>
    <xdr:cxnSp macro="">
      <xdr:nvCxnSpPr>
        <xdr:cNvPr id="181" name="直線コネクタ 180"/>
        <xdr:cNvCxnSpPr/>
      </xdr:nvCxnSpPr>
      <xdr:spPr>
        <a:xfrm>
          <a:off x="10388600" y="1047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41927</xdr:rowOff>
    </xdr:from>
    <xdr:ext cx="469744" cy="259045"/>
    <xdr:sp macro="" textlink="">
      <xdr:nvSpPr>
        <xdr:cNvPr id="182" name="【体育館・プール】&#10;一人当たり面積平均値テキスト"/>
        <xdr:cNvSpPr txBox="1"/>
      </xdr:nvSpPr>
      <xdr:spPr>
        <a:xfrm>
          <a:off x="10566400" y="1067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0.400</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63500</xdr:rowOff>
    </xdr:from>
    <xdr:to>
      <xdr:col>15</xdr:col>
      <xdr:colOff>231775</xdr:colOff>
      <xdr:row>62</xdr:row>
      <xdr:rowOff>165100</xdr:rowOff>
    </xdr:to>
    <xdr:sp macro="" textlink="">
      <xdr:nvSpPr>
        <xdr:cNvPr id="183" name="フローチャート : 判断 182"/>
        <xdr:cNvSpPr/>
      </xdr:nvSpPr>
      <xdr:spPr>
        <a:xfrm>
          <a:off x="104267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42164</xdr:rowOff>
    </xdr:from>
    <xdr:to>
      <xdr:col>14</xdr:col>
      <xdr:colOff>79375</xdr:colOff>
      <xdr:row>61</xdr:row>
      <xdr:rowOff>143764</xdr:rowOff>
    </xdr:to>
    <xdr:sp macro="" textlink="">
      <xdr:nvSpPr>
        <xdr:cNvPr id="184" name="フローチャート : 判断 183"/>
        <xdr:cNvSpPr/>
      </xdr:nvSpPr>
      <xdr:spPr>
        <a:xfrm>
          <a:off x="9588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134891</xdr:rowOff>
    </xdr:from>
    <xdr:ext cx="469744" cy="259045"/>
    <xdr:sp macro="" textlink="">
      <xdr:nvSpPr>
        <xdr:cNvPr id="185" name="n_1aveValue【体育館・プール】&#10;一人当たり面積"/>
        <xdr:cNvSpPr txBox="1"/>
      </xdr:nvSpPr>
      <xdr:spPr>
        <a:xfrm>
          <a:off x="9391727" y="1059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55</xdr:row>
      <xdr:rowOff>39116</xdr:rowOff>
    </xdr:from>
    <xdr:to>
      <xdr:col>14</xdr:col>
      <xdr:colOff>79375</xdr:colOff>
      <xdr:row>55</xdr:row>
      <xdr:rowOff>140716</xdr:rowOff>
    </xdr:to>
    <xdr:sp macro="" textlink="">
      <xdr:nvSpPr>
        <xdr:cNvPr id="191" name="円/楕円 190"/>
        <xdr:cNvSpPr/>
      </xdr:nvSpPr>
      <xdr:spPr>
        <a:xfrm>
          <a:off x="9588500" y="946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53</xdr:row>
      <xdr:rowOff>157243</xdr:rowOff>
    </xdr:from>
    <xdr:ext cx="469744" cy="259045"/>
    <xdr:sp macro="" textlink="">
      <xdr:nvSpPr>
        <xdr:cNvPr id="192" name="n_1mainValue【体育館・プール】&#10;一人当たり面積"/>
        <xdr:cNvSpPr txBox="1"/>
      </xdr:nvSpPr>
      <xdr:spPr>
        <a:xfrm>
          <a:off x="9391727" y="924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3" name="正方形/長方形 19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4" name="正方形/長方形 19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5" name="正方形/長方形 19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6" name="正方形/長方形 19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7" name="正方形/長方形 19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8" name="正方形/長方形 19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9" name="正方形/長方形 19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0" name="正方形/長方形 19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1" name="テキスト ボックス 20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2" name="直線コネクタ 20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3" name="テキスト ボックス 20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4" name="直線コネクタ 20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5" name="テキスト ボックス 20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6" name="直線コネクタ 20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7" name="テキスト ボックス 20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8" name="直線コネクタ 20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9" name="テキスト ボックス 20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0" name="直線コネクタ 20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1" name="テキスト ボックス 21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2" name="直線コネクタ 21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3" name="テキスト ボックス 21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5" name="テキスト ボックス 21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45720</xdr:rowOff>
    </xdr:from>
    <xdr:to>
      <xdr:col>6</xdr:col>
      <xdr:colOff>510540</xdr:colOff>
      <xdr:row>85</xdr:row>
      <xdr:rowOff>83820</xdr:rowOff>
    </xdr:to>
    <xdr:cxnSp macro="">
      <xdr:nvCxnSpPr>
        <xdr:cNvPr id="217" name="直線コネクタ 216"/>
        <xdr:cNvCxnSpPr/>
      </xdr:nvCxnSpPr>
      <xdr:spPr>
        <a:xfrm flipV="1">
          <a:off x="4634865" y="1359027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87647</xdr:rowOff>
    </xdr:from>
    <xdr:ext cx="405111" cy="259045"/>
    <xdr:sp macro="" textlink="">
      <xdr:nvSpPr>
        <xdr:cNvPr id="218" name="【福祉施設】&#10;有形固定資産減価償却率最小値テキスト"/>
        <xdr:cNvSpPr txBox="1"/>
      </xdr:nvSpPr>
      <xdr:spPr>
        <a:xfrm>
          <a:off x="4724400"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422275</xdr:colOff>
      <xdr:row>85</xdr:row>
      <xdr:rowOff>83820</xdr:rowOff>
    </xdr:from>
    <xdr:to>
      <xdr:col>6</xdr:col>
      <xdr:colOff>600075</xdr:colOff>
      <xdr:row>85</xdr:row>
      <xdr:rowOff>83820</xdr:rowOff>
    </xdr:to>
    <xdr:cxnSp macro="">
      <xdr:nvCxnSpPr>
        <xdr:cNvPr id="219" name="直線コネクタ 218"/>
        <xdr:cNvCxnSpPr/>
      </xdr:nvCxnSpPr>
      <xdr:spPr>
        <a:xfrm>
          <a:off x="4546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163847</xdr:rowOff>
    </xdr:from>
    <xdr:ext cx="405111" cy="259045"/>
    <xdr:sp macro="" textlink="">
      <xdr:nvSpPr>
        <xdr:cNvPr id="220" name="【福祉施設】&#10;有形固定資産減価償却率最大値テキスト"/>
        <xdr:cNvSpPr txBox="1"/>
      </xdr:nvSpPr>
      <xdr:spPr>
        <a:xfrm>
          <a:off x="4724400" y="1336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63.3</a:t>
          </a:r>
          <a:endParaRPr kumimoji="1" lang="ja-JP" altLang="en-US" sz="1000" b="1">
            <a:latin typeface="ＭＳ Ｐゴシック"/>
          </a:endParaRPr>
        </a:p>
      </xdr:txBody>
    </xdr:sp>
    <xdr:clientData/>
  </xdr:oneCellAnchor>
  <xdr:twoCellAnchor>
    <xdr:from>
      <xdr:col>6</xdr:col>
      <xdr:colOff>422275</xdr:colOff>
      <xdr:row>79</xdr:row>
      <xdr:rowOff>45720</xdr:rowOff>
    </xdr:from>
    <xdr:to>
      <xdr:col>6</xdr:col>
      <xdr:colOff>600075</xdr:colOff>
      <xdr:row>79</xdr:row>
      <xdr:rowOff>45720</xdr:rowOff>
    </xdr:to>
    <xdr:cxnSp macro="">
      <xdr:nvCxnSpPr>
        <xdr:cNvPr id="221" name="直線コネクタ 220"/>
        <xdr:cNvCxnSpPr/>
      </xdr:nvCxnSpPr>
      <xdr:spPr>
        <a:xfrm>
          <a:off x="4546600" y="1359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80027</xdr:rowOff>
    </xdr:from>
    <xdr:ext cx="405111" cy="259045"/>
    <xdr:sp macro="" textlink="">
      <xdr:nvSpPr>
        <xdr:cNvPr id="222" name="【福祉施設】&#10;有形固定資産減価償却率平均値テキスト"/>
        <xdr:cNvSpPr txBox="1"/>
      </xdr:nvSpPr>
      <xdr:spPr>
        <a:xfrm>
          <a:off x="4724400" y="1413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101600</xdr:rowOff>
    </xdr:from>
    <xdr:to>
      <xdr:col>6</xdr:col>
      <xdr:colOff>561975</xdr:colOff>
      <xdr:row>83</xdr:row>
      <xdr:rowOff>31750</xdr:rowOff>
    </xdr:to>
    <xdr:sp macro="" textlink="">
      <xdr:nvSpPr>
        <xdr:cNvPr id="223" name="フローチャート : 判断 222"/>
        <xdr:cNvSpPr/>
      </xdr:nvSpPr>
      <xdr:spPr>
        <a:xfrm>
          <a:off x="4584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59689</xdr:rowOff>
    </xdr:from>
    <xdr:to>
      <xdr:col>5</xdr:col>
      <xdr:colOff>409575</xdr:colOff>
      <xdr:row>81</xdr:row>
      <xdr:rowOff>161289</xdr:rowOff>
    </xdr:to>
    <xdr:sp macro="" textlink="">
      <xdr:nvSpPr>
        <xdr:cNvPr id="224" name="フローチャート : 判断 223"/>
        <xdr:cNvSpPr/>
      </xdr:nvSpPr>
      <xdr:spPr>
        <a:xfrm>
          <a:off x="3746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152416</xdr:rowOff>
    </xdr:from>
    <xdr:ext cx="405111" cy="259045"/>
    <xdr:sp macro="" textlink="">
      <xdr:nvSpPr>
        <xdr:cNvPr id="225" name="n_1aveValue【福祉施設】&#10;有形固定資産減価償却率"/>
        <xdr:cNvSpPr txBox="1"/>
      </xdr:nvSpPr>
      <xdr:spPr>
        <a:xfrm>
          <a:off x="3582043" y="1403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6" name="テキスト ボックス 22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7" name="テキスト ボックス 22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8" name="テキスト ボックス 22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9" name="テキスト ボックス 22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0" name="テキスト ボックス 22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79</xdr:row>
      <xdr:rowOff>78739</xdr:rowOff>
    </xdr:from>
    <xdr:to>
      <xdr:col>5</xdr:col>
      <xdr:colOff>409575</xdr:colOff>
      <xdr:row>80</xdr:row>
      <xdr:rowOff>8889</xdr:rowOff>
    </xdr:to>
    <xdr:sp macro="" textlink="">
      <xdr:nvSpPr>
        <xdr:cNvPr id="231" name="円/楕円 230"/>
        <xdr:cNvSpPr/>
      </xdr:nvSpPr>
      <xdr:spPr>
        <a:xfrm>
          <a:off x="3746500" y="1362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78</xdr:row>
      <xdr:rowOff>25416</xdr:rowOff>
    </xdr:from>
    <xdr:ext cx="405111" cy="259045"/>
    <xdr:sp macro="" textlink="">
      <xdr:nvSpPr>
        <xdr:cNvPr id="232" name="n_1mainValue【福祉施設】&#10;有形固定資産減価償却率"/>
        <xdr:cNvSpPr txBox="1"/>
      </xdr:nvSpPr>
      <xdr:spPr>
        <a:xfrm>
          <a:off x="3582043" y="1339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3" name="正方形/長方形 23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4" name="正方形/長方形 23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5" name="正方形/長方形 23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6" name="正方形/長方形 23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7" name="正方形/長方形 23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8" name="正方形/長方形 23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9" name="正方形/長方形 23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0.316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0" name="正方形/長方形 23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1" name="テキスト ボックス 24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2" name="直線コネクタ 24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87</xdr:row>
      <xdr:rowOff>38100</xdr:rowOff>
    </xdr:from>
    <xdr:to>
      <xdr:col>16</xdr:col>
      <xdr:colOff>307975</xdr:colOff>
      <xdr:row>87</xdr:row>
      <xdr:rowOff>38100</xdr:rowOff>
    </xdr:to>
    <xdr:cxnSp macro="">
      <xdr:nvCxnSpPr>
        <xdr:cNvPr id="243" name="直線コネクタ 242"/>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44" name="テキスト ボックス 243"/>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45" name="直線コネクタ 244"/>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46" name="テキスト ボックス 245"/>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47" name="直線コネクタ 246"/>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48" name="テキスト ボックス 247"/>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9" name="直線コネクタ 24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0" name="テキスト ボックス 24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51" name="直線コネクタ 250"/>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124477</xdr:rowOff>
    </xdr:from>
    <xdr:ext cx="467179" cy="259045"/>
    <xdr:sp macro="" textlink="">
      <xdr:nvSpPr>
        <xdr:cNvPr id="252" name="テキスト ボックス 251"/>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53" name="直線コネクタ 252"/>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54" name="テキスト ボックス 253"/>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55" name="直線コネクタ 254"/>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67327</xdr:rowOff>
    </xdr:from>
    <xdr:ext cx="467179" cy="259045"/>
    <xdr:sp macro="" textlink="">
      <xdr:nvSpPr>
        <xdr:cNvPr id="256" name="テキスト ボックス 255"/>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7" name="直線コネクタ 25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8" name="テキスト ボックス 25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156687</xdr:rowOff>
    </xdr:from>
    <xdr:to>
      <xdr:col>15</xdr:col>
      <xdr:colOff>180340</xdr:colOff>
      <xdr:row>86</xdr:row>
      <xdr:rowOff>16669</xdr:rowOff>
    </xdr:to>
    <xdr:cxnSp macro="">
      <xdr:nvCxnSpPr>
        <xdr:cNvPr id="260" name="直線コネクタ 259"/>
        <xdr:cNvCxnSpPr/>
      </xdr:nvCxnSpPr>
      <xdr:spPr>
        <a:xfrm flipV="1">
          <a:off x="10476865" y="13529787"/>
          <a:ext cx="0" cy="1231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20496</xdr:rowOff>
    </xdr:from>
    <xdr:ext cx="469744" cy="259045"/>
    <xdr:sp macro="" textlink="">
      <xdr:nvSpPr>
        <xdr:cNvPr id="261" name="【福祉施設】&#10;一人当たり面積最小値テキスト"/>
        <xdr:cNvSpPr txBox="1"/>
      </xdr:nvSpPr>
      <xdr:spPr>
        <a:xfrm>
          <a:off x="10566400" y="14765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0.135</a:t>
          </a:r>
          <a:endParaRPr kumimoji="1" lang="ja-JP" altLang="en-US" sz="1000" b="1">
            <a:latin typeface="ＭＳ Ｐゴシック"/>
          </a:endParaRPr>
        </a:p>
      </xdr:txBody>
    </xdr:sp>
    <xdr:clientData/>
  </xdr:oneCellAnchor>
  <xdr:twoCellAnchor>
    <xdr:from>
      <xdr:col>15</xdr:col>
      <xdr:colOff>92075</xdr:colOff>
      <xdr:row>86</xdr:row>
      <xdr:rowOff>16669</xdr:rowOff>
    </xdr:from>
    <xdr:to>
      <xdr:col>15</xdr:col>
      <xdr:colOff>269875</xdr:colOff>
      <xdr:row>86</xdr:row>
      <xdr:rowOff>16669</xdr:rowOff>
    </xdr:to>
    <xdr:cxnSp macro="">
      <xdr:nvCxnSpPr>
        <xdr:cNvPr id="262" name="直線コネクタ 261"/>
        <xdr:cNvCxnSpPr/>
      </xdr:nvCxnSpPr>
      <xdr:spPr>
        <a:xfrm>
          <a:off x="10388600" y="1476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103364</xdr:rowOff>
    </xdr:from>
    <xdr:ext cx="469744" cy="259045"/>
    <xdr:sp macro="" textlink="">
      <xdr:nvSpPr>
        <xdr:cNvPr id="263" name="【福祉施設】&#10;一人当たり面積最大値テキスト"/>
        <xdr:cNvSpPr txBox="1"/>
      </xdr:nvSpPr>
      <xdr:spPr>
        <a:xfrm>
          <a:off x="10566400" y="13305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0.997</a:t>
          </a:r>
          <a:endParaRPr kumimoji="1" lang="ja-JP" altLang="en-US" sz="1000" b="1">
            <a:latin typeface="ＭＳ Ｐゴシック"/>
          </a:endParaRPr>
        </a:p>
      </xdr:txBody>
    </xdr:sp>
    <xdr:clientData/>
  </xdr:oneCellAnchor>
  <xdr:twoCellAnchor>
    <xdr:from>
      <xdr:col>15</xdr:col>
      <xdr:colOff>92075</xdr:colOff>
      <xdr:row>78</xdr:row>
      <xdr:rowOff>156687</xdr:rowOff>
    </xdr:from>
    <xdr:to>
      <xdr:col>15</xdr:col>
      <xdr:colOff>269875</xdr:colOff>
      <xdr:row>78</xdr:row>
      <xdr:rowOff>156687</xdr:rowOff>
    </xdr:to>
    <xdr:cxnSp macro="">
      <xdr:nvCxnSpPr>
        <xdr:cNvPr id="264" name="直線コネクタ 263"/>
        <xdr:cNvCxnSpPr/>
      </xdr:nvCxnSpPr>
      <xdr:spPr>
        <a:xfrm>
          <a:off x="10388600" y="1352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17163</xdr:rowOff>
    </xdr:from>
    <xdr:ext cx="469744" cy="259045"/>
    <xdr:sp macro="" textlink="">
      <xdr:nvSpPr>
        <xdr:cNvPr id="265" name="【福祉施設】&#10;一人当たり面積平均値テキスト"/>
        <xdr:cNvSpPr txBox="1"/>
      </xdr:nvSpPr>
      <xdr:spPr>
        <a:xfrm>
          <a:off x="10566400" y="14418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0.324</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38736</xdr:rowOff>
    </xdr:from>
    <xdr:to>
      <xdr:col>15</xdr:col>
      <xdr:colOff>231775</xdr:colOff>
      <xdr:row>84</xdr:row>
      <xdr:rowOff>140336</xdr:rowOff>
    </xdr:to>
    <xdr:sp macro="" textlink="">
      <xdr:nvSpPr>
        <xdr:cNvPr id="266" name="フローチャート : 判断 265"/>
        <xdr:cNvSpPr/>
      </xdr:nvSpPr>
      <xdr:spPr>
        <a:xfrm>
          <a:off x="104267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127318</xdr:rowOff>
    </xdr:from>
    <xdr:to>
      <xdr:col>14</xdr:col>
      <xdr:colOff>79375</xdr:colOff>
      <xdr:row>84</xdr:row>
      <xdr:rowOff>57468</xdr:rowOff>
    </xdr:to>
    <xdr:sp macro="" textlink="">
      <xdr:nvSpPr>
        <xdr:cNvPr id="267" name="フローチャート : 判断 266"/>
        <xdr:cNvSpPr/>
      </xdr:nvSpPr>
      <xdr:spPr>
        <a:xfrm>
          <a:off x="9588500" y="14357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48595</xdr:rowOff>
    </xdr:from>
    <xdr:ext cx="469744" cy="259045"/>
    <xdr:sp macro="" textlink="">
      <xdr:nvSpPr>
        <xdr:cNvPr id="268" name="n_1aveValue【福祉施設】&#10;一人当たり面積"/>
        <xdr:cNvSpPr txBox="1"/>
      </xdr:nvSpPr>
      <xdr:spPr>
        <a:xfrm>
          <a:off x="9391727" y="1445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0.382</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9" name="テキスト ボックス 26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0" name="テキスト ボックス 26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1" name="テキスト ボックス 27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2" name="テキスト ボックス 27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3" name="テキスト ボックス 27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77</xdr:row>
      <xdr:rowOff>145892</xdr:rowOff>
    </xdr:from>
    <xdr:to>
      <xdr:col>14</xdr:col>
      <xdr:colOff>79375</xdr:colOff>
      <xdr:row>78</xdr:row>
      <xdr:rowOff>76042</xdr:rowOff>
    </xdr:to>
    <xdr:sp macro="" textlink="">
      <xdr:nvSpPr>
        <xdr:cNvPr id="274" name="円/楕円 273"/>
        <xdr:cNvSpPr/>
      </xdr:nvSpPr>
      <xdr:spPr>
        <a:xfrm>
          <a:off x="9588500" y="1334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76</xdr:row>
      <xdr:rowOff>92569</xdr:rowOff>
    </xdr:from>
    <xdr:ext cx="469744" cy="259045"/>
    <xdr:sp macro="" textlink="">
      <xdr:nvSpPr>
        <xdr:cNvPr id="275" name="n_1mainValue【福祉施設】&#10;一人当たり面積"/>
        <xdr:cNvSpPr txBox="1"/>
      </xdr:nvSpPr>
      <xdr:spPr>
        <a:xfrm>
          <a:off x="9391727" y="13122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6" name="正方形/長方形 2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7" name="正方形/長方形 2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8" name="正方形/長方形 2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9" name="正方形/長方形 2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0" name="正方形/長方形 2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1" name="正方形/長方形 2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2" name="正方形/長方形 2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3" name="正方形/長方形 28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4" name="テキスト ボックス 28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5" name="直線コネクタ 28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86" name="テキスト ボックス 285"/>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87" name="直線コネクタ 286"/>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88" name="テキスト ボックス 287"/>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89" name="直線コネクタ 288"/>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90" name="テキスト ボックス 289"/>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91" name="直線コネクタ 290"/>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92" name="テキスト ボックス 291"/>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93" name="直線コネクタ 292"/>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105427</xdr:rowOff>
    </xdr:from>
    <xdr:ext cx="467179" cy="259045"/>
    <xdr:sp macro="" textlink="">
      <xdr:nvSpPr>
        <xdr:cNvPr id="294" name="テキスト ボックス 293"/>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5" name="直線コネクタ 2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6" name="テキスト ボックス 29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9906</xdr:rowOff>
    </xdr:from>
    <xdr:to>
      <xdr:col>6</xdr:col>
      <xdr:colOff>510540</xdr:colOff>
      <xdr:row>108</xdr:row>
      <xdr:rowOff>121920</xdr:rowOff>
    </xdr:to>
    <xdr:cxnSp macro="">
      <xdr:nvCxnSpPr>
        <xdr:cNvPr id="298" name="直線コネクタ 297"/>
        <xdr:cNvCxnSpPr/>
      </xdr:nvCxnSpPr>
      <xdr:spPr>
        <a:xfrm flipV="1">
          <a:off x="4634865" y="17326356"/>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125747</xdr:rowOff>
    </xdr:from>
    <xdr:ext cx="405111" cy="259045"/>
    <xdr:sp macro="" textlink="">
      <xdr:nvSpPr>
        <xdr:cNvPr id="299" name="【市民会館】&#10;有形固定資産減価償却率最小値テキスト"/>
        <xdr:cNvSpPr txBox="1"/>
      </xdr:nvSpPr>
      <xdr:spPr>
        <a:xfrm>
          <a:off x="47244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422275</xdr:colOff>
      <xdr:row>108</xdr:row>
      <xdr:rowOff>121920</xdr:rowOff>
    </xdr:from>
    <xdr:to>
      <xdr:col>6</xdr:col>
      <xdr:colOff>600075</xdr:colOff>
      <xdr:row>108</xdr:row>
      <xdr:rowOff>121920</xdr:rowOff>
    </xdr:to>
    <xdr:cxnSp macro="">
      <xdr:nvCxnSpPr>
        <xdr:cNvPr id="300" name="直線コネクタ 299"/>
        <xdr:cNvCxnSpPr/>
      </xdr:nvCxnSpPr>
      <xdr:spPr>
        <a:xfrm>
          <a:off x="4546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128033</xdr:rowOff>
    </xdr:from>
    <xdr:ext cx="405111" cy="259045"/>
    <xdr:sp macro="" textlink="">
      <xdr:nvSpPr>
        <xdr:cNvPr id="301" name="【市民会館】&#10;有形固定資産減価償却率最大値テキスト"/>
        <xdr:cNvSpPr txBox="1"/>
      </xdr:nvSpPr>
      <xdr:spPr>
        <a:xfrm>
          <a:off x="4724400" y="1710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6</xdr:col>
      <xdr:colOff>422275</xdr:colOff>
      <xdr:row>101</xdr:row>
      <xdr:rowOff>9906</xdr:rowOff>
    </xdr:from>
    <xdr:to>
      <xdr:col>6</xdr:col>
      <xdr:colOff>600075</xdr:colOff>
      <xdr:row>101</xdr:row>
      <xdr:rowOff>9906</xdr:rowOff>
    </xdr:to>
    <xdr:cxnSp macro="">
      <xdr:nvCxnSpPr>
        <xdr:cNvPr id="302" name="直線コネクタ 301"/>
        <xdr:cNvCxnSpPr/>
      </xdr:nvCxnSpPr>
      <xdr:spPr>
        <a:xfrm>
          <a:off x="4546600" y="1732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97553</xdr:rowOff>
    </xdr:from>
    <xdr:ext cx="405111" cy="259045"/>
    <xdr:sp macro="" textlink="">
      <xdr:nvSpPr>
        <xdr:cNvPr id="303" name="【市民会館】&#10;有形固定資産減価償却率平均値テキスト"/>
        <xdr:cNvSpPr txBox="1"/>
      </xdr:nvSpPr>
      <xdr:spPr>
        <a:xfrm>
          <a:off x="4724400" y="180998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119126</xdr:rowOff>
    </xdr:from>
    <xdr:to>
      <xdr:col>6</xdr:col>
      <xdr:colOff>561975</xdr:colOff>
      <xdr:row>106</xdr:row>
      <xdr:rowOff>49276</xdr:rowOff>
    </xdr:to>
    <xdr:sp macro="" textlink="">
      <xdr:nvSpPr>
        <xdr:cNvPr id="304" name="フローチャート : 判断 303"/>
        <xdr:cNvSpPr/>
      </xdr:nvSpPr>
      <xdr:spPr>
        <a:xfrm>
          <a:off x="45847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106</xdr:row>
      <xdr:rowOff>148844</xdr:rowOff>
    </xdr:from>
    <xdr:to>
      <xdr:col>5</xdr:col>
      <xdr:colOff>409575</xdr:colOff>
      <xdr:row>107</xdr:row>
      <xdr:rowOff>78994</xdr:rowOff>
    </xdr:to>
    <xdr:sp macro="" textlink="">
      <xdr:nvSpPr>
        <xdr:cNvPr id="305" name="フローチャート : 判断 304"/>
        <xdr:cNvSpPr/>
      </xdr:nvSpPr>
      <xdr:spPr>
        <a:xfrm>
          <a:off x="3746500" y="1832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95521</xdr:rowOff>
    </xdr:from>
    <xdr:ext cx="405111" cy="259045"/>
    <xdr:sp macro="" textlink="">
      <xdr:nvSpPr>
        <xdr:cNvPr id="306" name="n_1aveValue【市民会館】&#10;有形固定資産減価償却率"/>
        <xdr:cNvSpPr txBox="1"/>
      </xdr:nvSpPr>
      <xdr:spPr>
        <a:xfrm>
          <a:off x="3582043" y="18097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7" name="テキスト ボックス 30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8" name="テキスト ボックス 30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9" name="テキスト ボックス 30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0" name="テキスト ボックス 30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1" name="テキスト ボックス 31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108</xdr:row>
      <xdr:rowOff>116839</xdr:rowOff>
    </xdr:from>
    <xdr:to>
      <xdr:col>5</xdr:col>
      <xdr:colOff>409575</xdr:colOff>
      <xdr:row>109</xdr:row>
      <xdr:rowOff>46989</xdr:rowOff>
    </xdr:to>
    <xdr:sp macro="" textlink="">
      <xdr:nvSpPr>
        <xdr:cNvPr id="312" name="円/楕円 311"/>
        <xdr:cNvSpPr/>
      </xdr:nvSpPr>
      <xdr:spPr>
        <a:xfrm>
          <a:off x="3746500" y="186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109</xdr:row>
      <xdr:rowOff>38116</xdr:rowOff>
    </xdr:from>
    <xdr:ext cx="405111" cy="259045"/>
    <xdr:sp macro="" textlink="">
      <xdr:nvSpPr>
        <xdr:cNvPr id="313" name="n_1mainValue【市民会館】&#10;有形固定資産減価償却率"/>
        <xdr:cNvSpPr txBox="1"/>
      </xdr:nvSpPr>
      <xdr:spPr>
        <a:xfrm>
          <a:off x="3582043"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4" name="正方形/長方形 31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5" name="正方形/長方形 31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6" name="正方形/長方形 31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7" name="正方形/長方形 31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8" name="正方形/長方形 31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9" name="正方形/長方形 31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0" name="正方形/長方形 31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0.357</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1" name="正方形/長方形 32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2" name="テキスト ボックス 32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3" name="直線コネクタ 32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24" name="テキスト ボックス 323"/>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109</xdr:row>
      <xdr:rowOff>35379</xdr:rowOff>
    </xdr:from>
    <xdr:to>
      <xdr:col>16</xdr:col>
      <xdr:colOff>307975</xdr:colOff>
      <xdr:row>109</xdr:row>
      <xdr:rowOff>35379</xdr:rowOff>
    </xdr:to>
    <xdr:cxnSp macro="">
      <xdr:nvCxnSpPr>
        <xdr:cNvPr id="325" name="直線コネクタ 32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64606</xdr:rowOff>
    </xdr:from>
    <xdr:ext cx="467179" cy="259045"/>
    <xdr:sp macro="" textlink="">
      <xdr:nvSpPr>
        <xdr:cNvPr id="326" name="テキスト ボックス 32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327" name="直線コネクタ 32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80934</xdr:rowOff>
    </xdr:from>
    <xdr:ext cx="467179" cy="259045"/>
    <xdr:sp macro="" textlink="">
      <xdr:nvSpPr>
        <xdr:cNvPr id="328" name="テキスト ボックス 32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329" name="直線コネクタ 32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97263</xdr:rowOff>
    </xdr:from>
    <xdr:ext cx="467179" cy="259045"/>
    <xdr:sp macro="" textlink="">
      <xdr:nvSpPr>
        <xdr:cNvPr id="330" name="テキスト ボックス 32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331" name="直線コネクタ 33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113591</xdr:rowOff>
    </xdr:from>
    <xdr:ext cx="467179" cy="259045"/>
    <xdr:sp macro="" textlink="">
      <xdr:nvSpPr>
        <xdr:cNvPr id="332" name="テキスト ボックス 33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333" name="直線コネクタ 33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129920</xdr:rowOff>
    </xdr:from>
    <xdr:ext cx="467179" cy="259045"/>
    <xdr:sp macro="" textlink="">
      <xdr:nvSpPr>
        <xdr:cNvPr id="334" name="テキスト ボックス 33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335" name="直線コネクタ 33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146248</xdr:rowOff>
    </xdr:from>
    <xdr:ext cx="467179" cy="259045"/>
    <xdr:sp macro="" textlink="">
      <xdr:nvSpPr>
        <xdr:cNvPr id="336" name="テキスト ボックス 33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7" name="直線コネクタ 33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8" name="テキスト ボックス 33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87630</xdr:rowOff>
    </xdr:from>
    <xdr:to>
      <xdr:col>15</xdr:col>
      <xdr:colOff>180340</xdr:colOff>
      <xdr:row>108</xdr:row>
      <xdr:rowOff>69669</xdr:rowOff>
    </xdr:to>
    <xdr:cxnSp macro="">
      <xdr:nvCxnSpPr>
        <xdr:cNvPr id="340" name="直線コネクタ 339"/>
        <xdr:cNvCxnSpPr/>
      </xdr:nvCxnSpPr>
      <xdr:spPr>
        <a:xfrm flipV="1">
          <a:off x="10476865" y="17061180"/>
          <a:ext cx="0" cy="1525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73496</xdr:rowOff>
    </xdr:from>
    <xdr:ext cx="469744" cy="259045"/>
    <xdr:sp macro="" textlink="">
      <xdr:nvSpPr>
        <xdr:cNvPr id="341" name="【市民会館】&#10;一人当たり面積最小値テキスト"/>
        <xdr:cNvSpPr txBox="1"/>
      </xdr:nvSpPr>
      <xdr:spPr>
        <a:xfrm>
          <a:off x="10566400" y="1859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0.142</a:t>
          </a:r>
          <a:endParaRPr kumimoji="1" lang="ja-JP" altLang="en-US" sz="1000" b="1">
            <a:latin typeface="ＭＳ Ｐゴシック"/>
          </a:endParaRPr>
        </a:p>
      </xdr:txBody>
    </xdr:sp>
    <xdr:clientData/>
  </xdr:oneCellAnchor>
  <xdr:twoCellAnchor>
    <xdr:from>
      <xdr:col>15</xdr:col>
      <xdr:colOff>92075</xdr:colOff>
      <xdr:row>108</xdr:row>
      <xdr:rowOff>69669</xdr:rowOff>
    </xdr:from>
    <xdr:to>
      <xdr:col>15</xdr:col>
      <xdr:colOff>269875</xdr:colOff>
      <xdr:row>108</xdr:row>
      <xdr:rowOff>69669</xdr:rowOff>
    </xdr:to>
    <xdr:cxnSp macro="">
      <xdr:nvCxnSpPr>
        <xdr:cNvPr id="342" name="直線コネクタ 341"/>
        <xdr:cNvCxnSpPr/>
      </xdr:nvCxnSpPr>
      <xdr:spPr>
        <a:xfrm>
          <a:off x="10388600" y="1858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34307</xdr:rowOff>
    </xdr:from>
    <xdr:ext cx="469744" cy="259045"/>
    <xdr:sp macro="" textlink="">
      <xdr:nvSpPr>
        <xdr:cNvPr id="343" name="【市民会館】&#10;一人当たり面積最大値テキスト"/>
        <xdr:cNvSpPr txBox="1"/>
      </xdr:nvSpPr>
      <xdr:spPr>
        <a:xfrm>
          <a:off x="105664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0.609</a:t>
          </a:r>
          <a:endParaRPr kumimoji="1" lang="ja-JP" altLang="en-US" sz="1000" b="1">
            <a:latin typeface="ＭＳ Ｐゴシック"/>
          </a:endParaRPr>
        </a:p>
      </xdr:txBody>
    </xdr:sp>
    <xdr:clientData/>
  </xdr:oneCellAnchor>
  <xdr:twoCellAnchor>
    <xdr:from>
      <xdr:col>15</xdr:col>
      <xdr:colOff>92075</xdr:colOff>
      <xdr:row>99</xdr:row>
      <xdr:rowOff>87630</xdr:rowOff>
    </xdr:from>
    <xdr:to>
      <xdr:col>15</xdr:col>
      <xdr:colOff>269875</xdr:colOff>
      <xdr:row>99</xdr:row>
      <xdr:rowOff>87630</xdr:rowOff>
    </xdr:to>
    <xdr:cxnSp macro="">
      <xdr:nvCxnSpPr>
        <xdr:cNvPr id="344" name="直線コネクタ 343"/>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168746</xdr:rowOff>
    </xdr:from>
    <xdr:ext cx="469744" cy="259045"/>
    <xdr:sp macro="" textlink="">
      <xdr:nvSpPr>
        <xdr:cNvPr id="345" name="【市民会館】&#10;一人当たり面積平均値テキスト"/>
        <xdr:cNvSpPr txBox="1"/>
      </xdr:nvSpPr>
      <xdr:spPr>
        <a:xfrm>
          <a:off x="10566400" y="178280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0.352</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18869</xdr:rowOff>
    </xdr:from>
    <xdr:to>
      <xdr:col>15</xdr:col>
      <xdr:colOff>231775</xdr:colOff>
      <xdr:row>104</xdr:row>
      <xdr:rowOff>120469</xdr:rowOff>
    </xdr:to>
    <xdr:sp macro="" textlink="">
      <xdr:nvSpPr>
        <xdr:cNvPr id="346" name="フローチャート : 判断 345"/>
        <xdr:cNvSpPr/>
      </xdr:nvSpPr>
      <xdr:spPr>
        <a:xfrm>
          <a:off x="104267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101</xdr:row>
      <xdr:rowOff>79284</xdr:rowOff>
    </xdr:from>
    <xdr:to>
      <xdr:col>14</xdr:col>
      <xdr:colOff>79375</xdr:colOff>
      <xdr:row>102</xdr:row>
      <xdr:rowOff>9434</xdr:rowOff>
    </xdr:to>
    <xdr:sp macro="" textlink="">
      <xdr:nvSpPr>
        <xdr:cNvPr id="347" name="フローチャート : 判断 346"/>
        <xdr:cNvSpPr/>
      </xdr:nvSpPr>
      <xdr:spPr>
        <a:xfrm>
          <a:off x="9588500" y="17395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100</xdr:row>
      <xdr:rowOff>25961</xdr:rowOff>
    </xdr:from>
    <xdr:ext cx="469744" cy="259045"/>
    <xdr:sp macro="" textlink="">
      <xdr:nvSpPr>
        <xdr:cNvPr id="348" name="n_1aveValue【市民会館】&#10;一人当たり面積"/>
        <xdr:cNvSpPr txBox="1"/>
      </xdr:nvSpPr>
      <xdr:spPr>
        <a:xfrm>
          <a:off x="9391727" y="1717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0.491</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9" name="テキスト ボックス 34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50" name="テキスト ボックス 34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51" name="テキスト ボックス 35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2" name="テキスト ボックス 35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3" name="テキスト ボックス 35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108</xdr:row>
      <xdr:rowOff>35198</xdr:rowOff>
    </xdr:from>
    <xdr:to>
      <xdr:col>14</xdr:col>
      <xdr:colOff>79375</xdr:colOff>
      <xdr:row>108</xdr:row>
      <xdr:rowOff>136798</xdr:rowOff>
    </xdr:to>
    <xdr:sp macro="" textlink="">
      <xdr:nvSpPr>
        <xdr:cNvPr id="354" name="円/楕円 353"/>
        <xdr:cNvSpPr/>
      </xdr:nvSpPr>
      <xdr:spPr>
        <a:xfrm>
          <a:off x="9588500" y="1855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108</xdr:row>
      <xdr:rowOff>127925</xdr:rowOff>
    </xdr:from>
    <xdr:ext cx="469744" cy="259045"/>
    <xdr:sp macro="" textlink="">
      <xdr:nvSpPr>
        <xdr:cNvPr id="355" name="n_1mainValue【市民会館】&#10;一人当たり面積"/>
        <xdr:cNvSpPr txBox="1"/>
      </xdr:nvSpPr>
      <xdr:spPr>
        <a:xfrm>
          <a:off x="9391727" y="186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6" name="正方形/長方形 35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7" name="正方形/長方形 35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8" name="正方形/長方形 35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9" name="正方形/長方形 35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60" name="正方形/長方形 35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61" name="正方形/長方形 36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62" name="正方形/長方形 36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63" name="正方形/長方形 36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4" name="テキスト ボックス 36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5" name="直線コネクタ 36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66" name="テキスト ボックス 365"/>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67" name="直線コネクタ 36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68" name="テキスト ボックス 367"/>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69" name="直線コネクタ 36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70" name="テキスト ボックス 36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71" name="直線コネクタ 37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72" name="テキスト ボックス 37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73" name="直線コネクタ 37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74" name="テキスト ボックス 37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75" name="直線コネクタ 37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76" name="テキスト ボックス 37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77" name="直線コネクタ 37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78" name="テキスト ボックス 37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9" name="直線コネクタ 37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80" name="テキスト ボックス 37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8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14151</xdr:rowOff>
    </xdr:from>
    <xdr:to>
      <xdr:col>23</xdr:col>
      <xdr:colOff>516889</xdr:colOff>
      <xdr:row>41</xdr:row>
      <xdr:rowOff>41910</xdr:rowOff>
    </xdr:to>
    <xdr:cxnSp macro="">
      <xdr:nvCxnSpPr>
        <xdr:cNvPr id="382" name="直線コネクタ 381"/>
        <xdr:cNvCxnSpPr/>
      </xdr:nvCxnSpPr>
      <xdr:spPr>
        <a:xfrm flipV="1">
          <a:off x="16318864" y="5843451"/>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45737</xdr:rowOff>
    </xdr:from>
    <xdr:ext cx="405111" cy="259045"/>
    <xdr:sp macro="" textlink="">
      <xdr:nvSpPr>
        <xdr:cNvPr id="383" name="【一般廃棄物処理施設】&#10;有形固定資産減価償却率最小値テキスト"/>
        <xdr:cNvSpPr txBox="1"/>
      </xdr:nvSpPr>
      <xdr:spPr>
        <a:xfrm>
          <a:off x="164084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428625</xdr:colOff>
      <xdr:row>41</xdr:row>
      <xdr:rowOff>41910</xdr:rowOff>
    </xdr:from>
    <xdr:to>
      <xdr:col>23</xdr:col>
      <xdr:colOff>606425</xdr:colOff>
      <xdr:row>41</xdr:row>
      <xdr:rowOff>41910</xdr:rowOff>
    </xdr:to>
    <xdr:cxnSp macro="">
      <xdr:nvCxnSpPr>
        <xdr:cNvPr id="384" name="直線コネクタ 383"/>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132278</xdr:rowOff>
    </xdr:from>
    <xdr:ext cx="405111" cy="259045"/>
    <xdr:sp macro="" textlink="">
      <xdr:nvSpPr>
        <xdr:cNvPr id="385" name="【一般廃棄物処理施設】&#10;有形固定資産減価償却率最大値テキスト"/>
        <xdr:cNvSpPr txBox="1"/>
      </xdr:nvSpPr>
      <xdr:spPr>
        <a:xfrm>
          <a:off x="16408400" y="561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94.4</a:t>
          </a:r>
          <a:endParaRPr kumimoji="1" lang="ja-JP" altLang="en-US" sz="1000" b="1">
            <a:latin typeface="ＭＳ Ｐゴシック"/>
          </a:endParaRPr>
        </a:p>
      </xdr:txBody>
    </xdr:sp>
    <xdr:clientData/>
  </xdr:oneCellAnchor>
  <xdr:twoCellAnchor>
    <xdr:from>
      <xdr:col>23</xdr:col>
      <xdr:colOff>428625</xdr:colOff>
      <xdr:row>34</xdr:row>
      <xdr:rowOff>14151</xdr:rowOff>
    </xdr:from>
    <xdr:to>
      <xdr:col>23</xdr:col>
      <xdr:colOff>606425</xdr:colOff>
      <xdr:row>34</xdr:row>
      <xdr:rowOff>14151</xdr:rowOff>
    </xdr:to>
    <xdr:cxnSp macro="">
      <xdr:nvCxnSpPr>
        <xdr:cNvPr id="386" name="直線コネクタ 385"/>
        <xdr:cNvCxnSpPr/>
      </xdr:nvCxnSpPr>
      <xdr:spPr>
        <a:xfrm>
          <a:off x="16230600" y="584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33218</xdr:rowOff>
    </xdr:from>
    <xdr:ext cx="405111" cy="259045"/>
    <xdr:sp macro="" textlink="">
      <xdr:nvSpPr>
        <xdr:cNvPr id="387" name="【一般廃棄物処理施設】&#10;有形固定資産減価償却率平均値テキスト"/>
        <xdr:cNvSpPr txBox="1"/>
      </xdr:nvSpPr>
      <xdr:spPr>
        <a:xfrm>
          <a:off x="16408400" y="65483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54791</xdr:rowOff>
    </xdr:from>
    <xdr:to>
      <xdr:col>23</xdr:col>
      <xdr:colOff>568325</xdr:colOff>
      <xdr:row>38</xdr:row>
      <xdr:rowOff>156391</xdr:rowOff>
    </xdr:to>
    <xdr:sp macro="" textlink="">
      <xdr:nvSpPr>
        <xdr:cNvPr id="388" name="フローチャート : 判断 387"/>
        <xdr:cNvSpPr/>
      </xdr:nvSpPr>
      <xdr:spPr>
        <a:xfrm>
          <a:off x="162687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41</xdr:row>
      <xdr:rowOff>27033</xdr:rowOff>
    </xdr:from>
    <xdr:to>
      <xdr:col>22</xdr:col>
      <xdr:colOff>415925</xdr:colOff>
      <xdr:row>41</xdr:row>
      <xdr:rowOff>128633</xdr:rowOff>
    </xdr:to>
    <xdr:sp macro="" textlink="">
      <xdr:nvSpPr>
        <xdr:cNvPr id="389" name="フローチャート : 判断 388"/>
        <xdr:cNvSpPr/>
      </xdr:nvSpPr>
      <xdr:spPr>
        <a:xfrm>
          <a:off x="15430500" y="705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145160</xdr:rowOff>
    </xdr:from>
    <xdr:ext cx="405111" cy="259045"/>
    <xdr:sp macro="" textlink="">
      <xdr:nvSpPr>
        <xdr:cNvPr id="390" name="n_1aveValue【一般廃棄物処理施設】&#10;有形固定資産減価償却率"/>
        <xdr:cNvSpPr txBox="1"/>
      </xdr:nvSpPr>
      <xdr:spPr>
        <a:xfrm>
          <a:off x="15266043" y="6831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91" name="テキスト ボックス 39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92" name="テキスト ボックス 39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93" name="テキスト ボックス 39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94" name="テキスト ボックス 39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95" name="テキスト ボックス 39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41</xdr:row>
      <xdr:rowOff>151130</xdr:rowOff>
    </xdr:from>
    <xdr:to>
      <xdr:col>22</xdr:col>
      <xdr:colOff>415925</xdr:colOff>
      <xdr:row>42</xdr:row>
      <xdr:rowOff>81280</xdr:rowOff>
    </xdr:to>
    <xdr:sp macro="" textlink="">
      <xdr:nvSpPr>
        <xdr:cNvPr id="396" name="円/楕円 395"/>
        <xdr:cNvSpPr/>
      </xdr:nvSpPr>
      <xdr:spPr>
        <a:xfrm>
          <a:off x="15430500" y="718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42</xdr:row>
      <xdr:rowOff>72407</xdr:rowOff>
    </xdr:from>
    <xdr:ext cx="405111" cy="259045"/>
    <xdr:sp macro="" textlink="">
      <xdr:nvSpPr>
        <xdr:cNvPr id="397" name="n_1mainValue【一般廃棄物処理施設】&#10;有形固定資産減価償却率"/>
        <xdr:cNvSpPr txBox="1"/>
      </xdr:nvSpPr>
      <xdr:spPr>
        <a:xfrm>
          <a:off x="15266043" y="727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8" name="正方形/長方形 3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9" name="正方形/長方形 3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00" name="正方形/長方形 3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01" name="正方形/長方形 4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02" name="正方形/長方形 4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03" name="正方形/長方形 4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04" name="正方形/長方形 4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05" name="正方形/長方形 40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06" name="テキスト ボックス 40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07" name="直線コネクタ 40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408" name="直線コネクタ 40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409" name="テキスト ボックス 40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410" name="直線コネクタ 40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411" name="テキスト ボックス 41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12" name="直線コネクタ 41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413" name="テキスト ボックス 41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14" name="直線コネクタ 41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415" name="テキスト ボックス 41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6" name="直線コネクタ 41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17" name="テキスト ボックス 41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10409</xdr:rowOff>
    </xdr:from>
    <xdr:to>
      <xdr:col>32</xdr:col>
      <xdr:colOff>186689</xdr:colOff>
      <xdr:row>40</xdr:row>
      <xdr:rowOff>165907</xdr:rowOff>
    </xdr:to>
    <xdr:cxnSp macro="">
      <xdr:nvCxnSpPr>
        <xdr:cNvPr id="419" name="直線コネクタ 418"/>
        <xdr:cNvCxnSpPr/>
      </xdr:nvCxnSpPr>
      <xdr:spPr>
        <a:xfrm flipV="1">
          <a:off x="22160864" y="6011159"/>
          <a:ext cx="0" cy="10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169734</xdr:rowOff>
    </xdr:from>
    <xdr:ext cx="534377" cy="259045"/>
    <xdr:sp macro="" textlink="">
      <xdr:nvSpPr>
        <xdr:cNvPr id="420" name="【一般廃棄物処理施設】&#10;一人当たり有形固定資産（償却資産）額最小値テキスト"/>
        <xdr:cNvSpPr txBox="1"/>
      </xdr:nvSpPr>
      <xdr:spPr>
        <a:xfrm>
          <a:off x="22250400" y="702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30,379</a:t>
          </a:r>
          <a:endParaRPr kumimoji="1" lang="ja-JP" altLang="en-US" sz="1000" b="1">
            <a:latin typeface="ＭＳ Ｐゴシック"/>
          </a:endParaRPr>
        </a:p>
      </xdr:txBody>
    </xdr:sp>
    <xdr:clientData/>
  </xdr:oneCellAnchor>
  <xdr:twoCellAnchor>
    <xdr:from>
      <xdr:col>32</xdr:col>
      <xdr:colOff>98425</xdr:colOff>
      <xdr:row>40</xdr:row>
      <xdr:rowOff>165907</xdr:rowOff>
    </xdr:from>
    <xdr:to>
      <xdr:col>32</xdr:col>
      <xdr:colOff>276225</xdr:colOff>
      <xdr:row>40</xdr:row>
      <xdr:rowOff>165907</xdr:rowOff>
    </xdr:to>
    <xdr:cxnSp macro="">
      <xdr:nvCxnSpPr>
        <xdr:cNvPr id="421" name="直線コネクタ 420"/>
        <xdr:cNvCxnSpPr/>
      </xdr:nvCxnSpPr>
      <xdr:spPr>
        <a:xfrm>
          <a:off x="22072600" y="702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128536</xdr:rowOff>
    </xdr:from>
    <xdr:ext cx="599010" cy="259045"/>
    <xdr:sp macro="" textlink="">
      <xdr:nvSpPr>
        <xdr:cNvPr id="422" name="【一般廃棄物処理施設】&#10;一人当たり有形固定資産（償却資産）額最大値テキスト"/>
        <xdr:cNvSpPr txBox="1"/>
      </xdr:nvSpPr>
      <xdr:spPr>
        <a:xfrm>
          <a:off x="22250400" y="5786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251,890</a:t>
          </a:r>
          <a:endParaRPr kumimoji="1" lang="ja-JP" altLang="en-US" sz="1000" b="1">
            <a:latin typeface="ＭＳ Ｐゴシック"/>
          </a:endParaRPr>
        </a:p>
      </xdr:txBody>
    </xdr:sp>
    <xdr:clientData/>
  </xdr:oneCellAnchor>
  <xdr:twoCellAnchor>
    <xdr:from>
      <xdr:col>32</xdr:col>
      <xdr:colOff>98425</xdr:colOff>
      <xdr:row>35</xdr:row>
      <xdr:rowOff>10409</xdr:rowOff>
    </xdr:from>
    <xdr:to>
      <xdr:col>32</xdr:col>
      <xdr:colOff>276225</xdr:colOff>
      <xdr:row>35</xdr:row>
      <xdr:rowOff>10409</xdr:rowOff>
    </xdr:to>
    <xdr:cxnSp macro="">
      <xdr:nvCxnSpPr>
        <xdr:cNvPr id="423" name="直線コネクタ 422"/>
        <xdr:cNvCxnSpPr/>
      </xdr:nvCxnSpPr>
      <xdr:spPr>
        <a:xfrm>
          <a:off x="22072600" y="6011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150168</xdr:rowOff>
    </xdr:from>
    <xdr:ext cx="599010" cy="259045"/>
    <xdr:sp macro="" textlink="">
      <xdr:nvSpPr>
        <xdr:cNvPr id="424" name="【一般廃棄物処理施設】&#10;一人当たり有形固定資産（償却資産）額平均値テキスト"/>
        <xdr:cNvSpPr txBox="1"/>
      </xdr:nvSpPr>
      <xdr:spPr>
        <a:xfrm>
          <a:off x="22250400" y="64938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130,492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291</xdr:rowOff>
    </xdr:from>
    <xdr:to>
      <xdr:col>32</xdr:col>
      <xdr:colOff>238125</xdr:colOff>
      <xdr:row>38</xdr:row>
      <xdr:rowOff>101891</xdr:rowOff>
    </xdr:to>
    <xdr:sp macro="" textlink="">
      <xdr:nvSpPr>
        <xdr:cNvPr id="425" name="フローチャート : 判断 424"/>
        <xdr:cNvSpPr/>
      </xdr:nvSpPr>
      <xdr:spPr>
        <a:xfrm>
          <a:off x="22110700" y="651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2526</xdr:rowOff>
    </xdr:from>
    <xdr:to>
      <xdr:col>31</xdr:col>
      <xdr:colOff>85725</xdr:colOff>
      <xdr:row>38</xdr:row>
      <xdr:rowOff>104126</xdr:rowOff>
    </xdr:to>
    <xdr:sp macro="" textlink="">
      <xdr:nvSpPr>
        <xdr:cNvPr id="426" name="フローチャート : 判断 425"/>
        <xdr:cNvSpPr/>
      </xdr:nvSpPr>
      <xdr:spPr>
        <a:xfrm>
          <a:off x="21272500" y="651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36</xdr:row>
      <xdr:rowOff>120653</xdr:rowOff>
    </xdr:from>
    <xdr:ext cx="599010" cy="259045"/>
    <xdr:sp macro="" textlink="">
      <xdr:nvSpPr>
        <xdr:cNvPr id="427" name="n_1aveValue【一般廃棄物処理施設】&#10;一人当たり有形固定資産（償却資産）額"/>
        <xdr:cNvSpPr txBox="1"/>
      </xdr:nvSpPr>
      <xdr:spPr>
        <a:xfrm>
          <a:off x="21011094" y="6292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130,003</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28" name="テキスト ボックス 42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9" name="テキスト ボックス 42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30" name="テキスト ボックス 42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31" name="テキスト ボックス 43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32" name="テキスト ボックス 43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100363</xdr:rowOff>
    </xdr:from>
    <xdr:to>
      <xdr:col>31</xdr:col>
      <xdr:colOff>85725</xdr:colOff>
      <xdr:row>40</xdr:row>
      <xdr:rowOff>30513</xdr:rowOff>
    </xdr:to>
    <xdr:sp macro="" textlink="">
      <xdr:nvSpPr>
        <xdr:cNvPr id="433" name="円/楕円 432"/>
        <xdr:cNvSpPr/>
      </xdr:nvSpPr>
      <xdr:spPr>
        <a:xfrm>
          <a:off x="21272500" y="678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40</xdr:row>
      <xdr:rowOff>21640</xdr:rowOff>
    </xdr:from>
    <xdr:ext cx="534377" cy="259045"/>
    <xdr:sp macro="" textlink="">
      <xdr:nvSpPr>
        <xdr:cNvPr id="434" name="n_1mainValue【一般廃棄物処理施設】&#10;一人当たり有形固定資産（償却資産）額"/>
        <xdr:cNvSpPr txBox="1"/>
      </xdr:nvSpPr>
      <xdr:spPr>
        <a:xfrm>
          <a:off x="21043411" y="687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71,104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5" name="正方形/長方形 43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6" name="正方形/長方形 43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7" name="正方形/長方形 43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8" name="正方形/長方形 43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9" name="正方形/長方形 43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40" name="正方形/長方形 43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41" name="正方形/長方形 44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42" name="正方形/長方形 441"/>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443" name="正方形/長方形 44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44" name="正方形/長方形 44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45" name="正方形/長方形 44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46" name="正方形/長方形 44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47" name="正方形/長方形 44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8" name="正方形/長方形 44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9" name="正方形/長方形 44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50" name="正方形/長方形 449"/>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451" name="正方形/長方形 45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2" name="正方形/長方形 45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3" name="正方形/長方形 45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4" name="正方形/長方形 45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5" name="正方形/長方形 45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6" name="正方形/長方形 45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7" name="正方形/長方形 45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8" name="正方形/長方形 45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9" name="テキスト ボックス 45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60" name="直線コネクタ 45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61" name="直線コネクタ 46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62" name="テキスト ボックス 46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63" name="直線コネクタ 46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64" name="テキスト ボックス 46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65" name="直線コネクタ 46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66" name="テキスト ボックス 46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67" name="直線コネクタ 46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68" name="テキスト ボックス 46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69" name="直線コネクタ 46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70" name="テキスト ボックス 46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71" name="直線コネクタ 47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72" name="テキスト ボックス 47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73" name="直線コネクタ 47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74" name="テキスト ボックス 47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7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67492</xdr:rowOff>
    </xdr:from>
    <xdr:to>
      <xdr:col>23</xdr:col>
      <xdr:colOff>516889</xdr:colOff>
      <xdr:row>85</xdr:row>
      <xdr:rowOff>144236</xdr:rowOff>
    </xdr:to>
    <xdr:cxnSp macro="">
      <xdr:nvCxnSpPr>
        <xdr:cNvPr id="476" name="直線コネクタ 475"/>
        <xdr:cNvCxnSpPr/>
      </xdr:nvCxnSpPr>
      <xdr:spPr>
        <a:xfrm flipV="1">
          <a:off x="16318864" y="13440592"/>
          <a:ext cx="0" cy="1276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148063</xdr:rowOff>
    </xdr:from>
    <xdr:ext cx="405111" cy="259045"/>
    <xdr:sp macro="" textlink="">
      <xdr:nvSpPr>
        <xdr:cNvPr id="477" name="【消防施設】&#10;有形固定資産減価償却率最小値テキスト"/>
        <xdr:cNvSpPr txBox="1"/>
      </xdr:nvSpPr>
      <xdr:spPr>
        <a:xfrm>
          <a:off x="16408400" y="1472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23</xdr:col>
      <xdr:colOff>428625</xdr:colOff>
      <xdr:row>85</xdr:row>
      <xdr:rowOff>144236</xdr:rowOff>
    </xdr:from>
    <xdr:to>
      <xdr:col>23</xdr:col>
      <xdr:colOff>606425</xdr:colOff>
      <xdr:row>85</xdr:row>
      <xdr:rowOff>144236</xdr:rowOff>
    </xdr:to>
    <xdr:cxnSp macro="">
      <xdr:nvCxnSpPr>
        <xdr:cNvPr id="478" name="直線コネクタ 477"/>
        <xdr:cNvCxnSpPr/>
      </xdr:nvCxnSpPr>
      <xdr:spPr>
        <a:xfrm>
          <a:off x="16230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14169</xdr:rowOff>
    </xdr:from>
    <xdr:ext cx="405111" cy="259045"/>
    <xdr:sp macro="" textlink="">
      <xdr:nvSpPr>
        <xdr:cNvPr id="479" name="【消防施設】&#10;有形固定資産減価償却率最大値テキスト"/>
        <xdr:cNvSpPr txBox="1"/>
      </xdr:nvSpPr>
      <xdr:spPr>
        <a:xfrm>
          <a:off x="16408400" y="1321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90.2</a:t>
          </a:r>
          <a:endParaRPr kumimoji="1" lang="ja-JP" altLang="en-US" sz="1000" b="1">
            <a:latin typeface="ＭＳ Ｐゴシック"/>
          </a:endParaRPr>
        </a:p>
      </xdr:txBody>
    </xdr:sp>
    <xdr:clientData/>
  </xdr:oneCellAnchor>
  <xdr:twoCellAnchor>
    <xdr:from>
      <xdr:col>23</xdr:col>
      <xdr:colOff>428625</xdr:colOff>
      <xdr:row>78</xdr:row>
      <xdr:rowOff>67492</xdr:rowOff>
    </xdr:from>
    <xdr:to>
      <xdr:col>23</xdr:col>
      <xdr:colOff>606425</xdr:colOff>
      <xdr:row>78</xdr:row>
      <xdr:rowOff>67492</xdr:rowOff>
    </xdr:to>
    <xdr:cxnSp macro="">
      <xdr:nvCxnSpPr>
        <xdr:cNvPr id="480" name="直線コネクタ 479"/>
        <xdr:cNvCxnSpPr/>
      </xdr:nvCxnSpPr>
      <xdr:spPr>
        <a:xfrm>
          <a:off x="16230600" y="1344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79</xdr:row>
      <xdr:rowOff>163303</xdr:rowOff>
    </xdr:from>
    <xdr:ext cx="405111" cy="259045"/>
    <xdr:sp macro="" textlink="">
      <xdr:nvSpPr>
        <xdr:cNvPr id="481" name="【消防施設】&#10;有形固定資産減価償却率平均値テキスト"/>
        <xdr:cNvSpPr txBox="1"/>
      </xdr:nvSpPr>
      <xdr:spPr>
        <a:xfrm>
          <a:off x="16408400" y="137078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13426</xdr:rowOff>
    </xdr:from>
    <xdr:to>
      <xdr:col>23</xdr:col>
      <xdr:colOff>568325</xdr:colOff>
      <xdr:row>80</xdr:row>
      <xdr:rowOff>115026</xdr:rowOff>
    </xdr:to>
    <xdr:sp macro="" textlink="">
      <xdr:nvSpPr>
        <xdr:cNvPr id="482" name="フローチャート : 判断 481"/>
        <xdr:cNvSpPr/>
      </xdr:nvSpPr>
      <xdr:spPr>
        <a:xfrm>
          <a:off x="16268700" y="1372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8527</xdr:rowOff>
    </xdr:from>
    <xdr:to>
      <xdr:col>22</xdr:col>
      <xdr:colOff>415925</xdr:colOff>
      <xdr:row>81</xdr:row>
      <xdr:rowOff>110127</xdr:rowOff>
    </xdr:to>
    <xdr:sp macro="" textlink="">
      <xdr:nvSpPr>
        <xdr:cNvPr id="483" name="フローチャート : 判断 482"/>
        <xdr:cNvSpPr/>
      </xdr:nvSpPr>
      <xdr:spPr>
        <a:xfrm>
          <a:off x="15430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126654</xdr:rowOff>
    </xdr:from>
    <xdr:ext cx="405111" cy="259045"/>
    <xdr:sp macro="" textlink="">
      <xdr:nvSpPr>
        <xdr:cNvPr id="484" name="n_1aveValue【消防施設】&#10;有形固定資産減価償却率"/>
        <xdr:cNvSpPr txBox="1"/>
      </xdr:nvSpPr>
      <xdr:spPr>
        <a:xfrm>
          <a:off x="15266043"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85" name="テキスト ボックス 48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86" name="テキスト ボックス 48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7" name="テキスト ボックス 48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8" name="テキスト ボックス 48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9" name="テキスト ボックス 48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113030</xdr:rowOff>
    </xdr:from>
    <xdr:to>
      <xdr:col>22</xdr:col>
      <xdr:colOff>415925</xdr:colOff>
      <xdr:row>82</xdr:row>
      <xdr:rowOff>43180</xdr:rowOff>
    </xdr:to>
    <xdr:sp macro="" textlink="">
      <xdr:nvSpPr>
        <xdr:cNvPr id="490" name="円/楕円 489"/>
        <xdr:cNvSpPr/>
      </xdr:nvSpPr>
      <xdr:spPr>
        <a:xfrm>
          <a:off x="15430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34307</xdr:rowOff>
    </xdr:from>
    <xdr:ext cx="405111" cy="259045"/>
    <xdr:sp macro="" textlink="">
      <xdr:nvSpPr>
        <xdr:cNvPr id="491" name="n_1mainValue【消防施設】&#10;有形固定資産減価償却率"/>
        <xdr:cNvSpPr txBox="1"/>
      </xdr:nvSpPr>
      <xdr:spPr>
        <a:xfrm>
          <a:off x="15266043"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92" name="正方形/長方形 49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93" name="正方形/長方形 49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4" name="正方形/長方形 49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5" name="正方形/長方形 49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6" name="正方形/長方形 49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7" name="正方形/長方形 49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8" name="正方形/長方形 49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9" name="正方形/長方形 49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00" name="テキスト ボックス 49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01" name="直線コネクタ 50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02" name="直線コネクタ 50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03" name="テキスト ボックス 50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04" name="直線コネクタ 50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05" name="テキスト ボックス 50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06" name="直線コネクタ 50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07" name="テキスト ボックス 50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08" name="直線コネクタ 50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09" name="テキスト ボックス 50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10" name="直線コネクタ 50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11" name="テキスト ボックス 51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1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131826</xdr:rowOff>
    </xdr:from>
    <xdr:to>
      <xdr:col>32</xdr:col>
      <xdr:colOff>186689</xdr:colOff>
      <xdr:row>85</xdr:row>
      <xdr:rowOff>90678</xdr:rowOff>
    </xdr:to>
    <xdr:cxnSp macro="">
      <xdr:nvCxnSpPr>
        <xdr:cNvPr id="513" name="直線コネクタ 512"/>
        <xdr:cNvCxnSpPr/>
      </xdr:nvCxnSpPr>
      <xdr:spPr>
        <a:xfrm flipV="1">
          <a:off x="22160864" y="1367637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94505</xdr:rowOff>
    </xdr:from>
    <xdr:ext cx="469744" cy="259045"/>
    <xdr:sp macro="" textlink="">
      <xdr:nvSpPr>
        <xdr:cNvPr id="514" name="【消防施設】&#10;一人当たり面積最小値テキスト"/>
        <xdr:cNvSpPr txBox="1"/>
      </xdr:nvSpPr>
      <xdr:spPr>
        <a:xfrm>
          <a:off x="22250400" y="1466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32</xdr:col>
      <xdr:colOff>98425</xdr:colOff>
      <xdr:row>85</xdr:row>
      <xdr:rowOff>90678</xdr:rowOff>
    </xdr:from>
    <xdr:to>
      <xdr:col>32</xdr:col>
      <xdr:colOff>276225</xdr:colOff>
      <xdr:row>85</xdr:row>
      <xdr:rowOff>90678</xdr:rowOff>
    </xdr:to>
    <xdr:cxnSp macro="">
      <xdr:nvCxnSpPr>
        <xdr:cNvPr id="515" name="直線コネクタ 514"/>
        <xdr:cNvCxnSpPr/>
      </xdr:nvCxnSpPr>
      <xdr:spPr>
        <a:xfrm>
          <a:off x="22072600" y="1466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78503</xdr:rowOff>
    </xdr:from>
    <xdr:ext cx="469744" cy="259045"/>
    <xdr:sp macro="" textlink="">
      <xdr:nvSpPr>
        <xdr:cNvPr id="516" name="【消防施設】&#10;一人当たり面積最大値テキスト"/>
        <xdr:cNvSpPr txBox="1"/>
      </xdr:nvSpPr>
      <xdr:spPr>
        <a:xfrm>
          <a:off x="222504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0.242</a:t>
          </a:r>
          <a:endParaRPr kumimoji="1" lang="ja-JP" altLang="en-US" sz="1000" b="1">
            <a:latin typeface="ＭＳ Ｐゴシック"/>
          </a:endParaRPr>
        </a:p>
      </xdr:txBody>
    </xdr:sp>
    <xdr:clientData/>
  </xdr:oneCellAnchor>
  <xdr:twoCellAnchor>
    <xdr:from>
      <xdr:col>32</xdr:col>
      <xdr:colOff>98425</xdr:colOff>
      <xdr:row>79</xdr:row>
      <xdr:rowOff>131826</xdr:rowOff>
    </xdr:from>
    <xdr:to>
      <xdr:col>32</xdr:col>
      <xdr:colOff>276225</xdr:colOff>
      <xdr:row>79</xdr:row>
      <xdr:rowOff>131826</xdr:rowOff>
    </xdr:to>
    <xdr:cxnSp macro="">
      <xdr:nvCxnSpPr>
        <xdr:cNvPr id="517" name="直線コネクタ 516"/>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93742</xdr:rowOff>
    </xdr:from>
    <xdr:ext cx="469744" cy="259045"/>
    <xdr:sp macro="" textlink="">
      <xdr:nvSpPr>
        <xdr:cNvPr id="518" name="【消防施設】&#10;一人当たり面積平均値テキスト"/>
        <xdr:cNvSpPr txBox="1"/>
      </xdr:nvSpPr>
      <xdr:spPr>
        <a:xfrm>
          <a:off x="22250400" y="14152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115315</xdr:rowOff>
    </xdr:from>
    <xdr:to>
      <xdr:col>32</xdr:col>
      <xdr:colOff>238125</xdr:colOff>
      <xdr:row>83</xdr:row>
      <xdr:rowOff>45465</xdr:rowOff>
    </xdr:to>
    <xdr:sp macro="" textlink="">
      <xdr:nvSpPr>
        <xdr:cNvPr id="519" name="フローチャート : 判断 518"/>
        <xdr:cNvSpPr/>
      </xdr:nvSpPr>
      <xdr:spPr>
        <a:xfrm>
          <a:off x="22110700" y="1417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133604</xdr:rowOff>
    </xdr:from>
    <xdr:to>
      <xdr:col>31</xdr:col>
      <xdr:colOff>85725</xdr:colOff>
      <xdr:row>81</xdr:row>
      <xdr:rowOff>63754</xdr:rowOff>
    </xdr:to>
    <xdr:sp macro="" textlink="">
      <xdr:nvSpPr>
        <xdr:cNvPr id="520" name="フローチャート : 判断 519"/>
        <xdr:cNvSpPr/>
      </xdr:nvSpPr>
      <xdr:spPr>
        <a:xfrm>
          <a:off x="21272500" y="1384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54881</xdr:rowOff>
    </xdr:from>
    <xdr:ext cx="469744" cy="259045"/>
    <xdr:sp macro="" textlink="">
      <xdr:nvSpPr>
        <xdr:cNvPr id="521" name="n_1aveValue【消防施設】&#10;一人当たり面積"/>
        <xdr:cNvSpPr txBox="1"/>
      </xdr:nvSpPr>
      <xdr:spPr>
        <a:xfrm>
          <a:off x="21075727" y="13942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0.193</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22" name="テキスト ボックス 5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3" name="テキスト ボックス 5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4" name="テキスト ボックス 5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5" name="テキスト ボックス 5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6" name="テキスト ボックス 5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77</xdr:row>
      <xdr:rowOff>49022</xdr:rowOff>
    </xdr:from>
    <xdr:to>
      <xdr:col>31</xdr:col>
      <xdr:colOff>85725</xdr:colOff>
      <xdr:row>77</xdr:row>
      <xdr:rowOff>150622</xdr:rowOff>
    </xdr:to>
    <xdr:sp macro="" textlink="">
      <xdr:nvSpPr>
        <xdr:cNvPr id="527" name="円/楕円 526"/>
        <xdr:cNvSpPr/>
      </xdr:nvSpPr>
      <xdr:spPr>
        <a:xfrm>
          <a:off x="21272500" y="1325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75</xdr:row>
      <xdr:rowOff>167149</xdr:rowOff>
    </xdr:from>
    <xdr:ext cx="469744" cy="259045"/>
    <xdr:sp macro="" textlink="">
      <xdr:nvSpPr>
        <xdr:cNvPr id="528" name="n_1mainValue【消防施設】&#10;一人当たり面積"/>
        <xdr:cNvSpPr txBox="1"/>
      </xdr:nvSpPr>
      <xdr:spPr>
        <a:xfrm>
          <a:off x="21075727" y="13025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0.324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9" name="正方形/長方形 52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30" name="正方形/長方形 52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31" name="正方形/長方形 53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2" name="正方形/長方形 53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3" name="正方形/長方形 53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4" name="正方形/長方形 53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5" name="正方形/長方形 53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6" name="正方形/長方形 53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7" name="テキスト ボックス 53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8" name="直線コネクタ 53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39" name="テキスト ボックス 53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40" name="直線コネクタ 53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41" name="テキスト ボックス 54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42" name="直線コネクタ 54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43" name="テキスト ボックス 54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44" name="直線コネクタ 54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45" name="テキスト ボックス 54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46" name="直線コネクタ 54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47" name="テキスト ボックス 54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48" name="直線コネクタ 54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49" name="テキスト ボックス 54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50" name="直線コネクタ 54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51" name="テキスト ボックス 55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108</xdr:row>
      <xdr:rowOff>45720</xdr:rowOff>
    </xdr:to>
    <xdr:cxnSp macro="">
      <xdr:nvCxnSpPr>
        <xdr:cNvPr id="553" name="直線コネクタ 552"/>
        <xdr:cNvCxnSpPr/>
      </xdr:nvCxnSpPr>
      <xdr:spPr>
        <a:xfrm flipV="1">
          <a:off x="16318864" y="172212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49547</xdr:rowOff>
    </xdr:from>
    <xdr:ext cx="405111" cy="259045"/>
    <xdr:sp macro="" textlink="">
      <xdr:nvSpPr>
        <xdr:cNvPr id="554" name="【庁舎】&#10;有形固定資産減価償却率最小値テキスト"/>
        <xdr:cNvSpPr txBox="1"/>
      </xdr:nvSpPr>
      <xdr:spPr>
        <a:xfrm>
          <a:off x="16408400" y="185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428625</xdr:colOff>
      <xdr:row>108</xdr:row>
      <xdr:rowOff>45720</xdr:rowOff>
    </xdr:from>
    <xdr:to>
      <xdr:col>23</xdr:col>
      <xdr:colOff>606425</xdr:colOff>
      <xdr:row>108</xdr:row>
      <xdr:rowOff>45720</xdr:rowOff>
    </xdr:to>
    <xdr:cxnSp macro="">
      <xdr:nvCxnSpPr>
        <xdr:cNvPr id="555" name="直線コネクタ 554"/>
        <xdr:cNvCxnSpPr/>
      </xdr:nvCxnSpPr>
      <xdr:spPr>
        <a:xfrm>
          <a:off x="16230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05111" cy="259045"/>
    <xdr:sp macro="" textlink="">
      <xdr:nvSpPr>
        <xdr:cNvPr id="556" name="【庁舎】&#10;有形固定資産減価償却率最大値テキスト"/>
        <xdr:cNvSpPr txBox="1"/>
      </xdr:nvSpPr>
      <xdr:spPr>
        <a:xfrm>
          <a:off x="164084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557" name="直線コネクタ 556"/>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110507</xdr:rowOff>
    </xdr:from>
    <xdr:ext cx="405111" cy="259045"/>
    <xdr:sp macro="" textlink="">
      <xdr:nvSpPr>
        <xdr:cNvPr id="558" name="【庁舎】&#10;有形固定資産減価償却率平均値テキスト"/>
        <xdr:cNvSpPr txBox="1"/>
      </xdr:nvSpPr>
      <xdr:spPr>
        <a:xfrm>
          <a:off x="16408400" y="17941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132080</xdr:rowOff>
    </xdr:from>
    <xdr:to>
      <xdr:col>23</xdr:col>
      <xdr:colOff>568325</xdr:colOff>
      <xdr:row>105</xdr:row>
      <xdr:rowOff>62230</xdr:rowOff>
    </xdr:to>
    <xdr:sp macro="" textlink="">
      <xdr:nvSpPr>
        <xdr:cNvPr id="559" name="フローチャート : 判断 558"/>
        <xdr:cNvSpPr/>
      </xdr:nvSpPr>
      <xdr:spPr>
        <a:xfrm>
          <a:off x="162687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67311</xdr:rowOff>
    </xdr:from>
    <xdr:to>
      <xdr:col>22</xdr:col>
      <xdr:colOff>415925</xdr:colOff>
      <xdr:row>104</xdr:row>
      <xdr:rowOff>168911</xdr:rowOff>
    </xdr:to>
    <xdr:sp macro="" textlink="">
      <xdr:nvSpPr>
        <xdr:cNvPr id="560" name="フローチャート : 判断 559"/>
        <xdr:cNvSpPr/>
      </xdr:nvSpPr>
      <xdr:spPr>
        <a:xfrm>
          <a:off x="15430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13988</xdr:rowOff>
    </xdr:from>
    <xdr:ext cx="405111" cy="259045"/>
    <xdr:sp macro="" textlink="">
      <xdr:nvSpPr>
        <xdr:cNvPr id="561" name="n_1aveValue【庁舎】&#10;有形固定資産減価償却率"/>
        <xdr:cNvSpPr txBox="1"/>
      </xdr:nvSpPr>
      <xdr:spPr>
        <a:xfrm>
          <a:off x="15266043"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62" name="テキスト ボックス 56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3" name="テキスト ボックス 56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4" name="テキスト ボックス 56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5" name="テキスト ボックス 56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6" name="テキスト ボックス 56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107</xdr:row>
      <xdr:rowOff>46355</xdr:rowOff>
    </xdr:from>
    <xdr:to>
      <xdr:col>22</xdr:col>
      <xdr:colOff>415925</xdr:colOff>
      <xdr:row>107</xdr:row>
      <xdr:rowOff>147955</xdr:rowOff>
    </xdr:to>
    <xdr:sp macro="" textlink="">
      <xdr:nvSpPr>
        <xdr:cNvPr id="567" name="円/楕円 566"/>
        <xdr:cNvSpPr/>
      </xdr:nvSpPr>
      <xdr:spPr>
        <a:xfrm>
          <a:off x="15430500" y="183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107</xdr:row>
      <xdr:rowOff>139082</xdr:rowOff>
    </xdr:from>
    <xdr:ext cx="405111" cy="259045"/>
    <xdr:sp macro="" textlink="">
      <xdr:nvSpPr>
        <xdr:cNvPr id="568" name="n_1mainValue【庁舎】&#10;有形固定資産減価償却率"/>
        <xdr:cNvSpPr txBox="1"/>
      </xdr:nvSpPr>
      <xdr:spPr>
        <a:xfrm>
          <a:off x="15266043" y="1848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9" name="正方形/長方形 5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70" name="正方形/長方形 5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71" name="正方形/長方形 5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2" name="正方形/長方形 5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3" name="正方形/長方形 5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4" name="正方形/長方形 5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5" name="正方形/長方形 5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6" name="正方形/長方形 5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7" name="テキスト ボックス 5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8" name="直線コネクタ 5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79" name="テキスト ボックス 57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80" name="直線コネクタ 57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81" name="テキスト ボックス 58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82" name="直線コネクタ 58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83" name="テキスト ボックス 58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84" name="直線コネクタ 58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85" name="テキスト ボックス 58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86" name="直線コネクタ 58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7" name="テキスト ボックス 58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8" name="直線コネクタ 58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9" name="テキスト ボックス 58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90" name="直線コネクタ 58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91" name="テキスト ボックス 59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68580</xdr:rowOff>
    </xdr:from>
    <xdr:to>
      <xdr:col>32</xdr:col>
      <xdr:colOff>186689</xdr:colOff>
      <xdr:row>108</xdr:row>
      <xdr:rowOff>163830</xdr:rowOff>
    </xdr:to>
    <xdr:cxnSp macro="">
      <xdr:nvCxnSpPr>
        <xdr:cNvPr id="593" name="直線コネクタ 592"/>
        <xdr:cNvCxnSpPr/>
      </xdr:nvCxnSpPr>
      <xdr:spPr>
        <a:xfrm flipV="1">
          <a:off x="22160864" y="172135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167657</xdr:rowOff>
    </xdr:from>
    <xdr:ext cx="469744" cy="259045"/>
    <xdr:sp macro="" textlink="">
      <xdr:nvSpPr>
        <xdr:cNvPr id="594" name="【庁舎】&#10;一人当たり面積最小値テキスト"/>
        <xdr:cNvSpPr txBox="1"/>
      </xdr:nvSpPr>
      <xdr:spPr>
        <a:xfrm>
          <a:off x="22250400" y="1868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0.194</a:t>
          </a:r>
          <a:endParaRPr kumimoji="1" lang="ja-JP" altLang="en-US" sz="1000" b="1">
            <a:latin typeface="ＭＳ Ｐゴシック"/>
          </a:endParaRPr>
        </a:p>
      </xdr:txBody>
    </xdr:sp>
    <xdr:clientData/>
  </xdr:oneCellAnchor>
  <xdr:twoCellAnchor>
    <xdr:from>
      <xdr:col>32</xdr:col>
      <xdr:colOff>98425</xdr:colOff>
      <xdr:row>108</xdr:row>
      <xdr:rowOff>163830</xdr:rowOff>
    </xdr:from>
    <xdr:to>
      <xdr:col>32</xdr:col>
      <xdr:colOff>276225</xdr:colOff>
      <xdr:row>108</xdr:row>
      <xdr:rowOff>163830</xdr:rowOff>
    </xdr:to>
    <xdr:cxnSp macro="">
      <xdr:nvCxnSpPr>
        <xdr:cNvPr id="595" name="直線コネクタ 594"/>
        <xdr:cNvCxnSpPr/>
      </xdr:nvCxnSpPr>
      <xdr:spPr>
        <a:xfrm>
          <a:off x="22072600" y="1868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15257</xdr:rowOff>
    </xdr:from>
    <xdr:ext cx="469744" cy="259045"/>
    <xdr:sp macro="" textlink="">
      <xdr:nvSpPr>
        <xdr:cNvPr id="596" name="【庁舎】&#10;一人当たり面積最大値テキスト"/>
        <xdr:cNvSpPr txBox="1"/>
      </xdr:nvSpPr>
      <xdr:spPr>
        <a:xfrm>
          <a:off x="222504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0.964</a:t>
          </a:r>
          <a:endParaRPr kumimoji="1" lang="ja-JP" altLang="en-US" sz="1000" b="1">
            <a:latin typeface="ＭＳ Ｐゴシック"/>
          </a:endParaRPr>
        </a:p>
      </xdr:txBody>
    </xdr:sp>
    <xdr:clientData/>
  </xdr:oneCellAnchor>
  <xdr:twoCellAnchor>
    <xdr:from>
      <xdr:col>32</xdr:col>
      <xdr:colOff>98425</xdr:colOff>
      <xdr:row>100</xdr:row>
      <xdr:rowOff>68580</xdr:rowOff>
    </xdr:from>
    <xdr:to>
      <xdr:col>32</xdr:col>
      <xdr:colOff>276225</xdr:colOff>
      <xdr:row>100</xdr:row>
      <xdr:rowOff>68580</xdr:rowOff>
    </xdr:to>
    <xdr:cxnSp macro="">
      <xdr:nvCxnSpPr>
        <xdr:cNvPr id="597" name="直線コネクタ 596"/>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95266</xdr:rowOff>
    </xdr:from>
    <xdr:ext cx="469744" cy="259045"/>
    <xdr:sp macro="" textlink="">
      <xdr:nvSpPr>
        <xdr:cNvPr id="598" name="【庁舎】&#10;一人当たり面積平均値テキスト"/>
        <xdr:cNvSpPr txBox="1"/>
      </xdr:nvSpPr>
      <xdr:spPr>
        <a:xfrm>
          <a:off x="22250400" y="1809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0.462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116839</xdr:rowOff>
    </xdr:from>
    <xdr:to>
      <xdr:col>32</xdr:col>
      <xdr:colOff>238125</xdr:colOff>
      <xdr:row>106</xdr:row>
      <xdr:rowOff>46989</xdr:rowOff>
    </xdr:to>
    <xdr:sp macro="" textlink="">
      <xdr:nvSpPr>
        <xdr:cNvPr id="599" name="フローチャート : 判断 598"/>
        <xdr:cNvSpPr/>
      </xdr:nvSpPr>
      <xdr:spPr>
        <a:xfrm>
          <a:off x="22110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113030</xdr:rowOff>
    </xdr:from>
    <xdr:to>
      <xdr:col>31</xdr:col>
      <xdr:colOff>85725</xdr:colOff>
      <xdr:row>104</xdr:row>
      <xdr:rowOff>43180</xdr:rowOff>
    </xdr:to>
    <xdr:sp macro="" textlink="">
      <xdr:nvSpPr>
        <xdr:cNvPr id="600" name="フローチャート : 判断 599"/>
        <xdr:cNvSpPr/>
      </xdr:nvSpPr>
      <xdr:spPr>
        <a:xfrm>
          <a:off x="21272500" y="1777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34307</xdr:rowOff>
    </xdr:from>
    <xdr:ext cx="469744" cy="259045"/>
    <xdr:sp macro="" textlink="">
      <xdr:nvSpPr>
        <xdr:cNvPr id="601" name="n_1aveValue【庁舎】&#10;一人当たり面積"/>
        <xdr:cNvSpPr txBox="1"/>
      </xdr:nvSpPr>
      <xdr:spPr>
        <a:xfrm>
          <a:off x="21075727" y="1786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0.644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02" name="テキスト ボックス 60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3" name="テキスト ボックス 60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4" name="テキスト ボックス 60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5" name="テキスト ボックス 60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6" name="テキスト ボックス 60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103</xdr:row>
      <xdr:rowOff>71120</xdr:rowOff>
    </xdr:from>
    <xdr:to>
      <xdr:col>31</xdr:col>
      <xdr:colOff>85725</xdr:colOff>
      <xdr:row>104</xdr:row>
      <xdr:rowOff>1270</xdr:rowOff>
    </xdr:to>
    <xdr:sp macro="" textlink="">
      <xdr:nvSpPr>
        <xdr:cNvPr id="607" name="円/楕円 606"/>
        <xdr:cNvSpPr/>
      </xdr:nvSpPr>
      <xdr:spPr>
        <a:xfrm>
          <a:off x="21272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17797</xdr:rowOff>
    </xdr:from>
    <xdr:ext cx="469744" cy="259045"/>
    <xdr:sp macro="" textlink="">
      <xdr:nvSpPr>
        <xdr:cNvPr id="608" name="n_1mainValue【庁舎】&#10;一人当たり面積"/>
        <xdr:cNvSpPr txBox="1"/>
      </xdr:nvSpPr>
      <xdr:spPr>
        <a:xfrm>
          <a:off x="21075727" y="1750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0.666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9" name="正方形/長方形 60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10" name="正方形/長方形 60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11" name="テキスト ボックス 61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既存施設の集約化や除却についても見極めつつ、適切な維持管理上の必要額を算定し、各施設の維持補修費は計画的に実施することに努める。</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徳島県那賀町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8,860
8,844
694.98
14,862,028
12,489,188
1,056,132
6,487,844
14,226,405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毎年の人口減少や全国平均を上回る高齢化に加え、町内に中心となる産業が無いこと等により、財政基盤が弱く、類似団体を下回っている。職員数削減による人件費の削減、また緊急に必要な事業を峻別し、投資的経費を抑制するなど、徹底的な歳出の見直しを実施するとともに、税収の収納率向上対策、使用料等の見直しによる歳入の確保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77410</xdr:rowOff>
    </xdr:from>
    <xdr:to>
      <xdr:col>7</xdr:col>
      <xdr:colOff>152400</xdr:colOff>
      <xdr:row>44</xdr:row>
      <xdr:rowOff>107648</xdr:rowOff>
    </xdr:to>
    <xdr:cxnSp macro="">
      <xdr:nvCxnSpPr>
        <xdr:cNvPr id="64" name="直線コネクタ 63"/>
        <xdr:cNvCxnSpPr/>
      </xdr:nvCxnSpPr>
      <xdr:spPr>
        <a:xfrm flipV="1">
          <a:off x="4953000" y="624961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163787</xdr:rowOff>
    </xdr:from>
    <xdr:ext cx="762000" cy="259045"/>
    <xdr:sp macro="" textlink="">
      <xdr:nvSpPr>
        <xdr:cNvPr id="67" name="財政力最大値テキスト"/>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7</xdr:col>
      <xdr:colOff>63500</xdr:colOff>
      <xdr:row>36</xdr:row>
      <xdr:rowOff>77410</xdr:rowOff>
    </xdr:from>
    <xdr:to>
      <xdr:col>7</xdr:col>
      <xdr:colOff>241300</xdr:colOff>
      <xdr:row>36</xdr:row>
      <xdr:rowOff>77410</xdr:rowOff>
    </xdr:to>
    <xdr:cxnSp macro="">
      <xdr:nvCxnSpPr>
        <xdr:cNvPr id="68" name="直線コネクタ 67"/>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61685</xdr:rowOff>
    </xdr:from>
    <xdr:to>
      <xdr:col>7</xdr:col>
      <xdr:colOff>152400</xdr:colOff>
      <xdr:row>44</xdr:row>
      <xdr:rowOff>84667</xdr:rowOff>
    </xdr:to>
    <xdr:cxnSp macro="">
      <xdr:nvCxnSpPr>
        <xdr:cNvPr id="69" name="直線コネクタ 68"/>
        <xdr:cNvCxnSpPr/>
      </xdr:nvCxnSpPr>
      <xdr:spPr>
        <a:xfrm>
          <a:off x="4114800" y="7605485"/>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15015</xdr:rowOff>
    </xdr:from>
    <xdr:ext cx="762000" cy="259045"/>
    <xdr:sp macro="" textlink="">
      <xdr:nvSpPr>
        <xdr:cNvPr id="70"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169938</xdr:rowOff>
    </xdr:from>
    <xdr:to>
      <xdr:col>7</xdr:col>
      <xdr:colOff>203200</xdr:colOff>
      <xdr:row>43</xdr:row>
      <xdr:rowOff>100088</xdr:rowOff>
    </xdr:to>
    <xdr:sp macro="" textlink="">
      <xdr:nvSpPr>
        <xdr:cNvPr id="71" name="フローチャート : 判断 70"/>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61685</xdr:rowOff>
    </xdr:from>
    <xdr:to>
      <xdr:col>6</xdr:col>
      <xdr:colOff>0</xdr:colOff>
      <xdr:row>44</xdr:row>
      <xdr:rowOff>73176</xdr:rowOff>
    </xdr:to>
    <xdr:cxnSp macro="">
      <xdr:nvCxnSpPr>
        <xdr:cNvPr id="72" name="直線コネクタ 71"/>
        <xdr:cNvCxnSpPr/>
      </xdr:nvCxnSpPr>
      <xdr:spPr>
        <a:xfrm flipV="1">
          <a:off x="3225800" y="76054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136374</xdr:rowOff>
    </xdr:from>
    <xdr:to>
      <xdr:col>6</xdr:col>
      <xdr:colOff>50800</xdr:colOff>
      <xdr:row>44</xdr:row>
      <xdr:rowOff>66524</xdr:rowOff>
    </xdr:to>
    <xdr:sp macro="" textlink="">
      <xdr:nvSpPr>
        <xdr:cNvPr id="73" name="フローチャート : 判断 72"/>
        <xdr:cNvSpPr/>
      </xdr:nvSpPr>
      <xdr:spPr>
        <a:xfrm>
          <a:off x="4064000" y="75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76701</xdr:rowOff>
    </xdr:from>
    <xdr:ext cx="736600" cy="259045"/>
    <xdr:sp macro="" textlink="">
      <xdr:nvSpPr>
        <xdr:cNvPr id="74" name="テキスト ボックス 73"/>
        <xdr:cNvSpPr txBox="1"/>
      </xdr:nvSpPr>
      <xdr:spPr>
        <a:xfrm>
          <a:off x="3733800" y="727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73176</xdr:rowOff>
    </xdr:from>
    <xdr:to>
      <xdr:col>4</xdr:col>
      <xdr:colOff>482600</xdr:colOff>
      <xdr:row>44</xdr:row>
      <xdr:rowOff>73176</xdr:rowOff>
    </xdr:to>
    <xdr:cxnSp macro="">
      <xdr:nvCxnSpPr>
        <xdr:cNvPr id="75" name="直線コネクタ 74"/>
        <xdr:cNvCxnSpPr/>
      </xdr:nvCxnSpPr>
      <xdr:spPr>
        <a:xfrm>
          <a:off x="2336800" y="76169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159355</xdr:rowOff>
    </xdr:from>
    <xdr:to>
      <xdr:col>4</xdr:col>
      <xdr:colOff>533400</xdr:colOff>
      <xdr:row>44</xdr:row>
      <xdr:rowOff>89505</xdr:rowOff>
    </xdr:to>
    <xdr:sp macro="" textlink="">
      <xdr:nvSpPr>
        <xdr:cNvPr id="76" name="フローチャート : 判断 75"/>
        <xdr:cNvSpPr/>
      </xdr:nvSpPr>
      <xdr:spPr>
        <a:xfrm>
          <a:off x="3175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99682</xdr:rowOff>
    </xdr:from>
    <xdr:ext cx="762000" cy="259045"/>
    <xdr:sp macro="" textlink="">
      <xdr:nvSpPr>
        <xdr:cNvPr id="77" name="テキスト ボックス 76"/>
        <xdr:cNvSpPr txBox="1"/>
      </xdr:nvSpPr>
      <xdr:spPr>
        <a:xfrm>
          <a:off x="2844800" y="73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73176</xdr:rowOff>
    </xdr:from>
    <xdr:to>
      <xdr:col>3</xdr:col>
      <xdr:colOff>279400</xdr:colOff>
      <xdr:row>44</xdr:row>
      <xdr:rowOff>84667</xdr:rowOff>
    </xdr:to>
    <xdr:cxnSp macro="">
      <xdr:nvCxnSpPr>
        <xdr:cNvPr id="78" name="直線コネクタ 77"/>
        <xdr:cNvCxnSpPr/>
      </xdr:nvCxnSpPr>
      <xdr:spPr>
        <a:xfrm flipV="1">
          <a:off x="1447800" y="76169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147865</xdr:rowOff>
    </xdr:from>
    <xdr:to>
      <xdr:col>3</xdr:col>
      <xdr:colOff>330200</xdr:colOff>
      <xdr:row>44</xdr:row>
      <xdr:rowOff>78015</xdr:rowOff>
    </xdr:to>
    <xdr:sp macro="" textlink="">
      <xdr:nvSpPr>
        <xdr:cNvPr id="79" name="フローチャート : 判断 78"/>
        <xdr:cNvSpPr/>
      </xdr:nvSpPr>
      <xdr:spPr>
        <a:xfrm>
          <a:off x="2286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88192</xdr:rowOff>
    </xdr:from>
    <xdr:ext cx="762000" cy="259045"/>
    <xdr:sp macro="" textlink="">
      <xdr:nvSpPr>
        <xdr:cNvPr id="80" name="テキスト ボックス 79"/>
        <xdr:cNvSpPr txBox="1"/>
      </xdr:nvSpPr>
      <xdr:spPr>
        <a:xfrm>
          <a:off x="1955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81" name="フローチャート : 判断 80"/>
        <xdr:cNvSpPr/>
      </xdr:nvSpPr>
      <xdr:spPr>
        <a:xfrm>
          <a:off x="1397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88192</xdr:rowOff>
    </xdr:from>
    <xdr:ext cx="762000" cy="259045"/>
    <xdr:sp macro="" textlink="">
      <xdr:nvSpPr>
        <xdr:cNvPr id="82" name="テキスト ボックス 81"/>
        <xdr:cNvSpPr txBox="1"/>
      </xdr:nvSpPr>
      <xdr:spPr>
        <a:xfrm>
          <a:off x="1066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33867</xdr:rowOff>
    </xdr:from>
    <xdr:to>
      <xdr:col>7</xdr:col>
      <xdr:colOff>203200</xdr:colOff>
      <xdr:row>44</xdr:row>
      <xdr:rowOff>135467</xdr:rowOff>
    </xdr:to>
    <xdr:sp macro="" textlink="">
      <xdr:nvSpPr>
        <xdr:cNvPr id="88" name="円/楕円 87"/>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101194</xdr:rowOff>
    </xdr:from>
    <xdr:ext cx="762000" cy="259045"/>
    <xdr:sp macro="" textlink="">
      <xdr:nvSpPr>
        <xdr:cNvPr id="89" name="財政力該当値テキスト"/>
        <xdr:cNvSpPr txBox="1"/>
      </xdr:nvSpPr>
      <xdr:spPr>
        <a:xfrm>
          <a:off x="5041900" y="747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10885</xdr:rowOff>
    </xdr:from>
    <xdr:to>
      <xdr:col>6</xdr:col>
      <xdr:colOff>50800</xdr:colOff>
      <xdr:row>44</xdr:row>
      <xdr:rowOff>112485</xdr:rowOff>
    </xdr:to>
    <xdr:sp macro="" textlink="">
      <xdr:nvSpPr>
        <xdr:cNvPr id="90" name="円/楕円 89"/>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97262</xdr:rowOff>
    </xdr:from>
    <xdr:ext cx="736600" cy="259045"/>
    <xdr:sp macro="" textlink="">
      <xdr:nvSpPr>
        <xdr:cNvPr id="91" name="テキスト ボックス 90"/>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22376</xdr:rowOff>
    </xdr:from>
    <xdr:to>
      <xdr:col>4</xdr:col>
      <xdr:colOff>533400</xdr:colOff>
      <xdr:row>44</xdr:row>
      <xdr:rowOff>123976</xdr:rowOff>
    </xdr:to>
    <xdr:sp macro="" textlink="">
      <xdr:nvSpPr>
        <xdr:cNvPr id="92" name="円/楕円 91"/>
        <xdr:cNvSpPr/>
      </xdr:nvSpPr>
      <xdr:spPr>
        <a:xfrm>
          <a:off x="3175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108753</xdr:rowOff>
    </xdr:from>
    <xdr:ext cx="762000" cy="259045"/>
    <xdr:sp macro="" textlink="">
      <xdr:nvSpPr>
        <xdr:cNvPr id="93" name="テキスト ボックス 92"/>
        <xdr:cNvSpPr txBox="1"/>
      </xdr:nvSpPr>
      <xdr:spPr>
        <a:xfrm>
          <a:off x="2844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22376</xdr:rowOff>
    </xdr:from>
    <xdr:to>
      <xdr:col>3</xdr:col>
      <xdr:colOff>330200</xdr:colOff>
      <xdr:row>44</xdr:row>
      <xdr:rowOff>123976</xdr:rowOff>
    </xdr:to>
    <xdr:sp macro="" textlink="">
      <xdr:nvSpPr>
        <xdr:cNvPr id="94" name="円/楕円 93"/>
        <xdr:cNvSpPr/>
      </xdr:nvSpPr>
      <xdr:spPr>
        <a:xfrm>
          <a:off x="2286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108753</xdr:rowOff>
    </xdr:from>
    <xdr:ext cx="762000" cy="259045"/>
    <xdr:sp macro="" textlink="">
      <xdr:nvSpPr>
        <xdr:cNvPr id="95" name="テキスト ボックス 94"/>
        <xdr:cNvSpPr txBox="1"/>
      </xdr:nvSpPr>
      <xdr:spPr>
        <a:xfrm>
          <a:off x="1955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33867</xdr:rowOff>
    </xdr:from>
    <xdr:to>
      <xdr:col>2</xdr:col>
      <xdr:colOff>127000</xdr:colOff>
      <xdr:row>44</xdr:row>
      <xdr:rowOff>135467</xdr:rowOff>
    </xdr:to>
    <xdr:sp macro="" textlink="">
      <xdr:nvSpPr>
        <xdr:cNvPr id="96" name="円/楕円 95"/>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120244</xdr:rowOff>
    </xdr:from>
    <xdr:ext cx="762000" cy="259045"/>
    <xdr:sp macro="" textlink="">
      <xdr:nvSpPr>
        <xdr:cNvPr id="97" name="テキスト ボックス 96"/>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定員適正化計画に基づいた職員数の削減、また事業を厳選し地方債の発行を抑制、及び委託料の見直し光熱水費の節約等による物件費の削減等により経常経費の抑制に努める。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78486</xdr:rowOff>
    </xdr:from>
    <xdr:to>
      <xdr:col>7</xdr:col>
      <xdr:colOff>152400</xdr:colOff>
      <xdr:row>66</xdr:row>
      <xdr:rowOff>53594</xdr:rowOff>
    </xdr:to>
    <xdr:cxnSp macro="">
      <xdr:nvCxnSpPr>
        <xdr:cNvPr id="125" name="直線コネクタ 124"/>
        <xdr:cNvCxnSpPr/>
      </xdr:nvCxnSpPr>
      <xdr:spPr>
        <a:xfrm flipV="1">
          <a:off x="4953000" y="10365486"/>
          <a:ext cx="0" cy="100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25671</xdr:rowOff>
    </xdr:from>
    <xdr:ext cx="762000" cy="259045"/>
    <xdr:sp macro="" textlink="">
      <xdr:nvSpPr>
        <xdr:cNvPr id="126" name="財政構造の弾力性最小値テキスト"/>
        <xdr:cNvSpPr txBox="1"/>
      </xdr:nvSpPr>
      <xdr:spPr>
        <a:xfrm>
          <a:off x="5041900" y="113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53594</xdr:rowOff>
    </xdr:from>
    <xdr:to>
      <xdr:col>7</xdr:col>
      <xdr:colOff>241300</xdr:colOff>
      <xdr:row>66</xdr:row>
      <xdr:rowOff>53594</xdr:rowOff>
    </xdr:to>
    <xdr:cxnSp macro="">
      <xdr:nvCxnSpPr>
        <xdr:cNvPr id="127" name="直線コネクタ 126"/>
        <xdr:cNvCxnSpPr/>
      </xdr:nvCxnSpPr>
      <xdr:spPr>
        <a:xfrm>
          <a:off x="4864100" y="1136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164863</xdr:rowOff>
    </xdr:from>
    <xdr:ext cx="762000" cy="259045"/>
    <xdr:sp macro="" textlink="">
      <xdr:nvSpPr>
        <xdr:cNvPr id="128" name="財政構造の弾力性最大値テキスト"/>
        <xdr:cNvSpPr txBox="1"/>
      </xdr:nvSpPr>
      <xdr:spPr>
        <a:xfrm>
          <a:off x="5041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7</xdr:col>
      <xdr:colOff>63500</xdr:colOff>
      <xdr:row>60</xdr:row>
      <xdr:rowOff>78486</xdr:rowOff>
    </xdr:from>
    <xdr:to>
      <xdr:col>7</xdr:col>
      <xdr:colOff>241300</xdr:colOff>
      <xdr:row>60</xdr:row>
      <xdr:rowOff>78486</xdr:rowOff>
    </xdr:to>
    <xdr:cxnSp macro="">
      <xdr:nvCxnSpPr>
        <xdr:cNvPr id="129" name="直線コネクタ 128"/>
        <xdr:cNvCxnSpPr/>
      </xdr:nvCxnSpPr>
      <xdr:spPr>
        <a:xfrm>
          <a:off x="4864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41910</xdr:rowOff>
    </xdr:from>
    <xdr:to>
      <xdr:col>7</xdr:col>
      <xdr:colOff>152400</xdr:colOff>
      <xdr:row>64</xdr:row>
      <xdr:rowOff>24892</xdr:rowOff>
    </xdr:to>
    <xdr:cxnSp macro="">
      <xdr:nvCxnSpPr>
        <xdr:cNvPr id="130" name="直線コネクタ 129"/>
        <xdr:cNvCxnSpPr/>
      </xdr:nvCxnSpPr>
      <xdr:spPr>
        <a:xfrm>
          <a:off x="4114800" y="10843260"/>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2811</xdr:rowOff>
    </xdr:from>
    <xdr:ext cx="762000" cy="259045"/>
    <xdr:sp macro="" textlink="">
      <xdr:nvSpPr>
        <xdr:cNvPr id="131" name="財政構造の弾力性平均値テキスト"/>
        <xdr:cNvSpPr txBox="1"/>
      </xdr:nvSpPr>
      <xdr:spPr>
        <a:xfrm>
          <a:off x="5041900" y="10632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157734</xdr:rowOff>
    </xdr:from>
    <xdr:to>
      <xdr:col>7</xdr:col>
      <xdr:colOff>203200</xdr:colOff>
      <xdr:row>63</xdr:row>
      <xdr:rowOff>87884</xdr:rowOff>
    </xdr:to>
    <xdr:sp macro="" textlink="">
      <xdr:nvSpPr>
        <xdr:cNvPr id="132" name="フローチャート : 判断 131"/>
        <xdr:cNvSpPr/>
      </xdr:nvSpPr>
      <xdr:spPr>
        <a:xfrm>
          <a:off x="49022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126746</xdr:rowOff>
    </xdr:from>
    <xdr:to>
      <xdr:col>6</xdr:col>
      <xdr:colOff>0</xdr:colOff>
      <xdr:row>63</xdr:row>
      <xdr:rowOff>41910</xdr:rowOff>
    </xdr:to>
    <xdr:cxnSp macro="">
      <xdr:nvCxnSpPr>
        <xdr:cNvPr id="133" name="直線コネクタ 132"/>
        <xdr:cNvCxnSpPr/>
      </xdr:nvCxnSpPr>
      <xdr:spPr>
        <a:xfrm>
          <a:off x="3225800" y="10413746"/>
          <a:ext cx="889000" cy="42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155448</xdr:rowOff>
    </xdr:from>
    <xdr:to>
      <xdr:col>6</xdr:col>
      <xdr:colOff>50800</xdr:colOff>
      <xdr:row>62</xdr:row>
      <xdr:rowOff>85598</xdr:rowOff>
    </xdr:to>
    <xdr:sp macro="" textlink="">
      <xdr:nvSpPr>
        <xdr:cNvPr id="134" name="フローチャート : 判断 133"/>
        <xdr:cNvSpPr/>
      </xdr:nvSpPr>
      <xdr:spPr>
        <a:xfrm>
          <a:off x="4064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95775</xdr:rowOff>
    </xdr:from>
    <xdr:ext cx="736600" cy="259045"/>
    <xdr:sp macro="" textlink="">
      <xdr:nvSpPr>
        <xdr:cNvPr id="135" name="テキスト ボックス 134"/>
        <xdr:cNvSpPr txBox="1"/>
      </xdr:nvSpPr>
      <xdr:spPr>
        <a:xfrm>
          <a:off x="3733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81026</xdr:rowOff>
    </xdr:from>
    <xdr:to>
      <xdr:col>4</xdr:col>
      <xdr:colOff>482600</xdr:colOff>
      <xdr:row>60</xdr:row>
      <xdr:rowOff>126746</xdr:rowOff>
    </xdr:to>
    <xdr:cxnSp macro="">
      <xdr:nvCxnSpPr>
        <xdr:cNvPr id="136" name="直線コネクタ 135"/>
        <xdr:cNvCxnSpPr/>
      </xdr:nvCxnSpPr>
      <xdr:spPr>
        <a:xfrm>
          <a:off x="2336800" y="10196576"/>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46736</xdr:rowOff>
    </xdr:from>
    <xdr:to>
      <xdr:col>4</xdr:col>
      <xdr:colOff>533400</xdr:colOff>
      <xdr:row>62</xdr:row>
      <xdr:rowOff>148336</xdr:rowOff>
    </xdr:to>
    <xdr:sp macro="" textlink="">
      <xdr:nvSpPr>
        <xdr:cNvPr id="137" name="フローチャート :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133113</xdr:rowOff>
    </xdr:from>
    <xdr:ext cx="762000" cy="259045"/>
    <xdr:sp macro="" textlink="">
      <xdr:nvSpPr>
        <xdr:cNvPr id="138" name="テキスト ボックス 137"/>
        <xdr:cNvSpPr txBox="1"/>
      </xdr:nvSpPr>
      <xdr:spPr>
        <a:xfrm>
          <a:off x="2844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81026</xdr:rowOff>
    </xdr:from>
    <xdr:to>
      <xdr:col>3</xdr:col>
      <xdr:colOff>279400</xdr:colOff>
      <xdr:row>59</xdr:row>
      <xdr:rowOff>153416</xdr:rowOff>
    </xdr:to>
    <xdr:cxnSp macro="">
      <xdr:nvCxnSpPr>
        <xdr:cNvPr id="139" name="直線コネクタ 138"/>
        <xdr:cNvCxnSpPr/>
      </xdr:nvCxnSpPr>
      <xdr:spPr>
        <a:xfrm flipV="1">
          <a:off x="1447800" y="1019657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0" name="フローチャート : 判断 139"/>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7637</xdr:rowOff>
    </xdr:from>
    <xdr:ext cx="762000" cy="259045"/>
    <xdr:sp macro="" textlink="">
      <xdr:nvSpPr>
        <xdr:cNvPr id="141" name="テキスト ボックス 140"/>
        <xdr:cNvSpPr txBox="1"/>
      </xdr:nvSpPr>
      <xdr:spPr>
        <a:xfrm>
          <a:off x="1955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87884</xdr:rowOff>
    </xdr:from>
    <xdr:to>
      <xdr:col>2</xdr:col>
      <xdr:colOff>127000</xdr:colOff>
      <xdr:row>62</xdr:row>
      <xdr:rowOff>18034</xdr:rowOff>
    </xdr:to>
    <xdr:sp macro="" textlink="">
      <xdr:nvSpPr>
        <xdr:cNvPr id="142" name="フローチャート :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2811</xdr:rowOff>
    </xdr:from>
    <xdr:ext cx="762000" cy="259045"/>
    <xdr:sp macro="" textlink="">
      <xdr:nvSpPr>
        <xdr:cNvPr id="143" name="テキスト ボックス 142"/>
        <xdr:cNvSpPr txBox="1"/>
      </xdr:nvSpPr>
      <xdr:spPr>
        <a:xfrm>
          <a:off x="1066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145542</xdr:rowOff>
    </xdr:from>
    <xdr:to>
      <xdr:col>7</xdr:col>
      <xdr:colOff>203200</xdr:colOff>
      <xdr:row>64</xdr:row>
      <xdr:rowOff>75692</xdr:rowOff>
    </xdr:to>
    <xdr:sp macro="" textlink="">
      <xdr:nvSpPr>
        <xdr:cNvPr id="149" name="円/楕円 148"/>
        <xdr:cNvSpPr/>
      </xdr:nvSpPr>
      <xdr:spPr>
        <a:xfrm>
          <a:off x="49022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117619</xdr:rowOff>
    </xdr:from>
    <xdr:ext cx="762000" cy="259045"/>
    <xdr:sp macro="" textlink="">
      <xdr:nvSpPr>
        <xdr:cNvPr id="150" name="財政構造の弾力性該当値テキスト"/>
        <xdr:cNvSpPr txBox="1"/>
      </xdr:nvSpPr>
      <xdr:spPr>
        <a:xfrm>
          <a:off x="5041900" y="1091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162560</xdr:rowOff>
    </xdr:from>
    <xdr:to>
      <xdr:col>6</xdr:col>
      <xdr:colOff>50800</xdr:colOff>
      <xdr:row>63</xdr:row>
      <xdr:rowOff>92710</xdr:rowOff>
    </xdr:to>
    <xdr:sp macro="" textlink="">
      <xdr:nvSpPr>
        <xdr:cNvPr id="151" name="円/楕円 150"/>
        <xdr:cNvSpPr/>
      </xdr:nvSpPr>
      <xdr:spPr>
        <a:xfrm>
          <a:off x="4064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77487</xdr:rowOff>
    </xdr:from>
    <xdr:ext cx="736600" cy="259045"/>
    <xdr:sp macro="" textlink="">
      <xdr:nvSpPr>
        <xdr:cNvPr id="152" name="テキスト ボックス 151"/>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75946</xdr:rowOff>
    </xdr:from>
    <xdr:to>
      <xdr:col>4</xdr:col>
      <xdr:colOff>533400</xdr:colOff>
      <xdr:row>61</xdr:row>
      <xdr:rowOff>6096</xdr:rowOff>
    </xdr:to>
    <xdr:sp macro="" textlink="">
      <xdr:nvSpPr>
        <xdr:cNvPr id="153" name="円/楕円 152"/>
        <xdr:cNvSpPr/>
      </xdr:nvSpPr>
      <xdr:spPr>
        <a:xfrm>
          <a:off x="31750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16273</xdr:rowOff>
    </xdr:from>
    <xdr:ext cx="762000" cy="259045"/>
    <xdr:sp macro="" textlink="">
      <xdr:nvSpPr>
        <xdr:cNvPr id="154" name="テキスト ボックス 153"/>
        <xdr:cNvSpPr txBox="1"/>
      </xdr:nvSpPr>
      <xdr:spPr>
        <a:xfrm>
          <a:off x="2844800" y="1013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30226</xdr:rowOff>
    </xdr:from>
    <xdr:to>
      <xdr:col>3</xdr:col>
      <xdr:colOff>330200</xdr:colOff>
      <xdr:row>59</xdr:row>
      <xdr:rowOff>131826</xdr:rowOff>
    </xdr:to>
    <xdr:sp macro="" textlink="">
      <xdr:nvSpPr>
        <xdr:cNvPr id="155" name="円/楕円 154"/>
        <xdr:cNvSpPr/>
      </xdr:nvSpPr>
      <xdr:spPr>
        <a:xfrm>
          <a:off x="2286000" y="1014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142003</xdr:rowOff>
    </xdr:from>
    <xdr:ext cx="762000" cy="259045"/>
    <xdr:sp macro="" textlink="">
      <xdr:nvSpPr>
        <xdr:cNvPr id="156" name="テキスト ボックス 155"/>
        <xdr:cNvSpPr txBox="1"/>
      </xdr:nvSpPr>
      <xdr:spPr>
        <a:xfrm>
          <a:off x="1955800" y="991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102616</xdr:rowOff>
    </xdr:from>
    <xdr:to>
      <xdr:col>2</xdr:col>
      <xdr:colOff>127000</xdr:colOff>
      <xdr:row>60</xdr:row>
      <xdr:rowOff>32766</xdr:rowOff>
    </xdr:to>
    <xdr:sp macro="" textlink="">
      <xdr:nvSpPr>
        <xdr:cNvPr id="157" name="円/楕円 156"/>
        <xdr:cNvSpPr/>
      </xdr:nvSpPr>
      <xdr:spPr>
        <a:xfrm>
          <a:off x="1397000" y="1021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42943</xdr:rowOff>
    </xdr:from>
    <xdr:ext cx="762000" cy="259045"/>
    <xdr:sp macro="" textlink="">
      <xdr:nvSpPr>
        <xdr:cNvPr id="158" name="テキスト ボックス 157"/>
        <xdr:cNvSpPr txBox="1"/>
      </xdr:nvSpPr>
      <xdr:spPr>
        <a:xfrm>
          <a:off x="1066800" y="998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[404,212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141,741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定員適正化計画に基づいた職員数の削減、また事業を厳選し地方債の発行を抑制、及び委託料の見直し光熱水費の節約等による物件費の削減等により経常経費の抑制に努める。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7407</xdr:rowOff>
    </xdr:from>
    <xdr:to>
      <xdr:col>7</xdr:col>
      <xdr:colOff>152400</xdr:colOff>
      <xdr:row>89</xdr:row>
      <xdr:rowOff>69966</xdr:rowOff>
    </xdr:to>
    <xdr:cxnSp macro="">
      <xdr:nvCxnSpPr>
        <xdr:cNvPr id="187" name="直線コネクタ 186"/>
        <xdr:cNvCxnSpPr/>
      </xdr:nvCxnSpPr>
      <xdr:spPr>
        <a:xfrm flipV="1">
          <a:off x="4953000" y="14066307"/>
          <a:ext cx="0" cy="1262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42043</xdr:rowOff>
    </xdr:from>
    <xdr:ext cx="762000" cy="259045"/>
    <xdr:sp macro="" textlink="">
      <xdr:nvSpPr>
        <xdr:cNvPr id="188" name="人件費・物件費等の状況最小値テキスト"/>
        <xdr:cNvSpPr txBox="1"/>
      </xdr:nvSpPr>
      <xdr:spPr>
        <a:xfrm>
          <a:off x="5041900" y="1530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760,058</a:t>
          </a:r>
          <a:endParaRPr kumimoji="1" lang="ja-JP" altLang="en-US" sz="1000" b="1">
            <a:latin typeface="ＭＳ Ｐゴシック"/>
          </a:endParaRPr>
        </a:p>
      </xdr:txBody>
    </xdr:sp>
    <xdr:clientData/>
  </xdr:oneCellAnchor>
  <xdr:twoCellAnchor>
    <xdr:from>
      <xdr:col>7</xdr:col>
      <xdr:colOff>63500</xdr:colOff>
      <xdr:row>89</xdr:row>
      <xdr:rowOff>69966</xdr:rowOff>
    </xdr:from>
    <xdr:to>
      <xdr:col>7</xdr:col>
      <xdr:colOff>241300</xdr:colOff>
      <xdr:row>89</xdr:row>
      <xdr:rowOff>69966</xdr:rowOff>
    </xdr:to>
    <xdr:cxnSp macro="">
      <xdr:nvCxnSpPr>
        <xdr:cNvPr id="189" name="直線コネクタ 188"/>
        <xdr:cNvCxnSpPr/>
      </xdr:nvCxnSpPr>
      <xdr:spPr>
        <a:xfrm>
          <a:off x="4864100" y="1532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93784</xdr:rowOff>
    </xdr:from>
    <xdr:ext cx="762000" cy="259045"/>
    <xdr:sp macro="" textlink="">
      <xdr:nvSpPr>
        <xdr:cNvPr id="190" name="人件費・物件費等の状況最大値テキスト"/>
        <xdr:cNvSpPr txBox="1"/>
      </xdr:nvSpPr>
      <xdr:spPr>
        <a:xfrm>
          <a:off x="5041900" y="13809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132,105</a:t>
          </a:r>
          <a:endParaRPr kumimoji="1" lang="ja-JP" altLang="en-US" sz="1000" b="1">
            <a:latin typeface="ＭＳ Ｐゴシック"/>
          </a:endParaRPr>
        </a:p>
      </xdr:txBody>
    </xdr:sp>
    <xdr:clientData/>
  </xdr:oneCellAnchor>
  <xdr:twoCellAnchor>
    <xdr:from>
      <xdr:col>7</xdr:col>
      <xdr:colOff>63500</xdr:colOff>
      <xdr:row>82</xdr:row>
      <xdr:rowOff>7407</xdr:rowOff>
    </xdr:from>
    <xdr:to>
      <xdr:col>7</xdr:col>
      <xdr:colOff>241300</xdr:colOff>
      <xdr:row>82</xdr:row>
      <xdr:rowOff>7407</xdr:rowOff>
    </xdr:to>
    <xdr:cxnSp macro="">
      <xdr:nvCxnSpPr>
        <xdr:cNvPr id="191" name="直線コネクタ 190"/>
        <xdr:cNvCxnSpPr/>
      </xdr:nvCxnSpPr>
      <xdr:spPr>
        <a:xfrm>
          <a:off x="4864100" y="1406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165167</xdr:rowOff>
    </xdr:from>
    <xdr:to>
      <xdr:col>7</xdr:col>
      <xdr:colOff>152400</xdr:colOff>
      <xdr:row>85</xdr:row>
      <xdr:rowOff>40219</xdr:rowOff>
    </xdr:to>
    <xdr:cxnSp macro="">
      <xdr:nvCxnSpPr>
        <xdr:cNvPr id="192" name="直線コネクタ 191"/>
        <xdr:cNvCxnSpPr/>
      </xdr:nvCxnSpPr>
      <xdr:spPr>
        <a:xfrm>
          <a:off x="4114800" y="14566967"/>
          <a:ext cx="838200" cy="4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163000</xdr:rowOff>
    </xdr:from>
    <xdr:ext cx="762000" cy="259045"/>
    <xdr:sp macro="" textlink="">
      <xdr:nvSpPr>
        <xdr:cNvPr id="193" name="人件費・物件費等の状況平均値テキスト"/>
        <xdr:cNvSpPr txBox="1"/>
      </xdr:nvSpPr>
      <xdr:spPr>
        <a:xfrm>
          <a:off x="5041900" y="14050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226,526</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146473</xdr:rowOff>
    </xdr:from>
    <xdr:to>
      <xdr:col>7</xdr:col>
      <xdr:colOff>203200</xdr:colOff>
      <xdr:row>83</xdr:row>
      <xdr:rowOff>76623</xdr:rowOff>
    </xdr:to>
    <xdr:sp macro="" textlink="">
      <xdr:nvSpPr>
        <xdr:cNvPr id="194" name="フローチャート : 判断 193"/>
        <xdr:cNvSpPr/>
      </xdr:nvSpPr>
      <xdr:spPr>
        <a:xfrm>
          <a:off x="4902200" y="1420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132500</xdr:rowOff>
    </xdr:from>
    <xdr:to>
      <xdr:col>6</xdr:col>
      <xdr:colOff>0</xdr:colOff>
      <xdr:row>84</xdr:row>
      <xdr:rowOff>165167</xdr:rowOff>
    </xdr:to>
    <xdr:cxnSp macro="">
      <xdr:nvCxnSpPr>
        <xdr:cNvPr id="195" name="直線コネクタ 194"/>
        <xdr:cNvCxnSpPr/>
      </xdr:nvCxnSpPr>
      <xdr:spPr>
        <a:xfrm>
          <a:off x="3225800" y="14534300"/>
          <a:ext cx="889000" cy="3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42855</xdr:rowOff>
    </xdr:from>
    <xdr:to>
      <xdr:col>6</xdr:col>
      <xdr:colOff>50800</xdr:colOff>
      <xdr:row>83</xdr:row>
      <xdr:rowOff>144455</xdr:rowOff>
    </xdr:to>
    <xdr:sp macro="" textlink="">
      <xdr:nvSpPr>
        <xdr:cNvPr id="196" name="フローチャート : 判断 195"/>
        <xdr:cNvSpPr/>
      </xdr:nvSpPr>
      <xdr:spPr>
        <a:xfrm>
          <a:off x="4064000" y="1427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154632</xdr:rowOff>
    </xdr:from>
    <xdr:ext cx="736600" cy="259045"/>
    <xdr:sp macro="" textlink="">
      <xdr:nvSpPr>
        <xdr:cNvPr id="197" name="テキスト ボックス 196"/>
        <xdr:cNvSpPr txBox="1"/>
      </xdr:nvSpPr>
      <xdr:spPr>
        <a:xfrm>
          <a:off x="3733800" y="14042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15275</xdr:rowOff>
    </xdr:from>
    <xdr:to>
      <xdr:col>4</xdr:col>
      <xdr:colOff>482600</xdr:colOff>
      <xdr:row>84</xdr:row>
      <xdr:rowOff>132500</xdr:rowOff>
    </xdr:to>
    <xdr:cxnSp macro="">
      <xdr:nvCxnSpPr>
        <xdr:cNvPr id="198" name="直線コネクタ 197"/>
        <xdr:cNvCxnSpPr/>
      </xdr:nvCxnSpPr>
      <xdr:spPr>
        <a:xfrm>
          <a:off x="2336800" y="14417075"/>
          <a:ext cx="889000" cy="11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50893</xdr:rowOff>
    </xdr:from>
    <xdr:to>
      <xdr:col>4</xdr:col>
      <xdr:colOff>533400</xdr:colOff>
      <xdr:row>83</xdr:row>
      <xdr:rowOff>152493</xdr:rowOff>
    </xdr:to>
    <xdr:sp macro="" textlink="">
      <xdr:nvSpPr>
        <xdr:cNvPr id="199" name="フローチャート : 判断 198"/>
        <xdr:cNvSpPr/>
      </xdr:nvSpPr>
      <xdr:spPr>
        <a:xfrm>
          <a:off x="3175000" y="1428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162670</xdr:rowOff>
    </xdr:from>
    <xdr:ext cx="762000" cy="259045"/>
    <xdr:sp macro="" textlink="">
      <xdr:nvSpPr>
        <xdr:cNvPr id="200" name="テキスト ボックス 199"/>
        <xdr:cNvSpPr txBox="1"/>
      </xdr:nvSpPr>
      <xdr:spPr>
        <a:xfrm>
          <a:off x="2844800" y="1405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8618</xdr:rowOff>
    </xdr:from>
    <xdr:to>
      <xdr:col>3</xdr:col>
      <xdr:colOff>279400</xdr:colOff>
      <xdr:row>84</xdr:row>
      <xdr:rowOff>15275</xdr:rowOff>
    </xdr:to>
    <xdr:cxnSp macro="">
      <xdr:nvCxnSpPr>
        <xdr:cNvPr id="201" name="直線コネクタ 200"/>
        <xdr:cNvCxnSpPr/>
      </xdr:nvCxnSpPr>
      <xdr:spPr>
        <a:xfrm>
          <a:off x="1447800" y="14410418"/>
          <a:ext cx="889000" cy="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18089</xdr:rowOff>
    </xdr:from>
    <xdr:to>
      <xdr:col>3</xdr:col>
      <xdr:colOff>330200</xdr:colOff>
      <xdr:row>83</xdr:row>
      <xdr:rowOff>119689</xdr:rowOff>
    </xdr:to>
    <xdr:sp macro="" textlink="">
      <xdr:nvSpPr>
        <xdr:cNvPr id="202" name="フローチャート : 判断 201"/>
        <xdr:cNvSpPr/>
      </xdr:nvSpPr>
      <xdr:spPr>
        <a:xfrm>
          <a:off x="2286000" y="1424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129866</xdr:rowOff>
    </xdr:from>
    <xdr:ext cx="762000" cy="259045"/>
    <xdr:sp macro="" textlink="">
      <xdr:nvSpPr>
        <xdr:cNvPr id="203" name="テキスト ボックス 202"/>
        <xdr:cNvSpPr txBox="1"/>
      </xdr:nvSpPr>
      <xdr:spPr>
        <a:xfrm>
          <a:off x="1955800" y="14017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3701</xdr:rowOff>
    </xdr:from>
    <xdr:to>
      <xdr:col>2</xdr:col>
      <xdr:colOff>127000</xdr:colOff>
      <xdr:row>83</xdr:row>
      <xdr:rowOff>105301</xdr:rowOff>
    </xdr:to>
    <xdr:sp macro="" textlink="">
      <xdr:nvSpPr>
        <xdr:cNvPr id="204" name="フローチャート : 判断 203"/>
        <xdr:cNvSpPr/>
      </xdr:nvSpPr>
      <xdr:spPr>
        <a:xfrm>
          <a:off x="1397000" y="1423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115478</xdr:rowOff>
    </xdr:from>
    <xdr:ext cx="762000" cy="259045"/>
    <xdr:sp macro="" textlink="">
      <xdr:nvSpPr>
        <xdr:cNvPr id="205" name="テキスト ボックス 204"/>
        <xdr:cNvSpPr txBox="1"/>
      </xdr:nvSpPr>
      <xdr:spPr>
        <a:xfrm>
          <a:off x="1066800" y="14002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160869</xdr:rowOff>
    </xdr:from>
    <xdr:to>
      <xdr:col>7</xdr:col>
      <xdr:colOff>203200</xdr:colOff>
      <xdr:row>85</xdr:row>
      <xdr:rowOff>91019</xdr:rowOff>
    </xdr:to>
    <xdr:sp macro="" textlink="">
      <xdr:nvSpPr>
        <xdr:cNvPr id="211" name="円/楕円 210"/>
        <xdr:cNvSpPr/>
      </xdr:nvSpPr>
      <xdr:spPr>
        <a:xfrm>
          <a:off x="4902200" y="1456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132946</xdr:rowOff>
    </xdr:from>
    <xdr:ext cx="762000" cy="259045"/>
    <xdr:sp macro="" textlink="">
      <xdr:nvSpPr>
        <xdr:cNvPr id="212" name="人件費・物件費等の状況該当値テキスト"/>
        <xdr:cNvSpPr txBox="1"/>
      </xdr:nvSpPr>
      <xdr:spPr>
        <a:xfrm>
          <a:off x="5041900" y="14534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404,212</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114367</xdr:rowOff>
    </xdr:from>
    <xdr:to>
      <xdr:col>6</xdr:col>
      <xdr:colOff>50800</xdr:colOff>
      <xdr:row>85</xdr:row>
      <xdr:rowOff>44517</xdr:rowOff>
    </xdr:to>
    <xdr:sp macro="" textlink="">
      <xdr:nvSpPr>
        <xdr:cNvPr id="213" name="円/楕円 212"/>
        <xdr:cNvSpPr/>
      </xdr:nvSpPr>
      <xdr:spPr>
        <a:xfrm>
          <a:off x="4064000" y="1451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29294</xdr:rowOff>
    </xdr:from>
    <xdr:ext cx="736600" cy="259045"/>
    <xdr:sp macro="" textlink="">
      <xdr:nvSpPr>
        <xdr:cNvPr id="214" name="テキスト ボックス 213"/>
        <xdr:cNvSpPr txBox="1"/>
      </xdr:nvSpPr>
      <xdr:spPr>
        <a:xfrm>
          <a:off x="3733800" y="14602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381,086</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81700</xdr:rowOff>
    </xdr:from>
    <xdr:to>
      <xdr:col>4</xdr:col>
      <xdr:colOff>533400</xdr:colOff>
      <xdr:row>85</xdr:row>
      <xdr:rowOff>11850</xdr:rowOff>
    </xdr:to>
    <xdr:sp macro="" textlink="">
      <xdr:nvSpPr>
        <xdr:cNvPr id="215" name="円/楕円 214"/>
        <xdr:cNvSpPr/>
      </xdr:nvSpPr>
      <xdr:spPr>
        <a:xfrm>
          <a:off x="3175000" y="1448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168077</xdr:rowOff>
    </xdr:from>
    <xdr:ext cx="762000" cy="259045"/>
    <xdr:sp macro="" textlink="">
      <xdr:nvSpPr>
        <xdr:cNvPr id="216" name="テキスト ボックス 215"/>
        <xdr:cNvSpPr txBox="1"/>
      </xdr:nvSpPr>
      <xdr:spPr>
        <a:xfrm>
          <a:off x="2844800" y="1456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364,841</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135925</xdr:rowOff>
    </xdr:from>
    <xdr:to>
      <xdr:col>3</xdr:col>
      <xdr:colOff>330200</xdr:colOff>
      <xdr:row>84</xdr:row>
      <xdr:rowOff>66075</xdr:rowOff>
    </xdr:to>
    <xdr:sp macro="" textlink="">
      <xdr:nvSpPr>
        <xdr:cNvPr id="217" name="円/楕円 216"/>
        <xdr:cNvSpPr/>
      </xdr:nvSpPr>
      <xdr:spPr>
        <a:xfrm>
          <a:off x="2286000" y="1436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50852</xdr:rowOff>
    </xdr:from>
    <xdr:ext cx="762000" cy="259045"/>
    <xdr:sp macro="" textlink="">
      <xdr:nvSpPr>
        <xdr:cNvPr id="218" name="テキスト ボックス 217"/>
        <xdr:cNvSpPr txBox="1"/>
      </xdr:nvSpPr>
      <xdr:spPr>
        <a:xfrm>
          <a:off x="1955800" y="14452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306,544</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129268</xdr:rowOff>
    </xdr:from>
    <xdr:to>
      <xdr:col>2</xdr:col>
      <xdr:colOff>127000</xdr:colOff>
      <xdr:row>84</xdr:row>
      <xdr:rowOff>59418</xdr:rowOff>
    </xdr:to>
    <xdr:sp macro="" textlink="">
      <xdr:nvSpPr>
        <xdr:cNvPr id="219" name="円/楕円 218"/>
        <xdr:cNvSpPr/>
      </xdr:nvSpPr>
      <xdr:spPr>
        <a:xfrm>
          <a:off x="1397000" y="1435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44195</xdr:rowOff>
    </xdr:from>
    <xdr:ext cx="762000" cy="259045"/>
    <xdr:sp macro="" textlink="">
      <xdr:nvSpPr>
        <xdr:cNvPr id="220" name="テキスト ボックス 219"/>
        <xdr:cNvSpPr txBox="1"/>
      </xdr:nvSpPr>
      <xdr:spPr>
        <a:xfrm>
          <a:off x="1066800" y="14445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303,233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適正な給与水準となるよう給与の適正化に努める。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141212</xdr:rowOff>
    </xdr:from>
    <xdr:to>
      <xdr:col>24</xdr:col>
      <xdr:colOff>558800</xdr:colOff>
      <xdr:row>89</xdr:row>
      <xdr:rowOff>35379</xdr:rowOff>
    </xdr:to>
    <xdr:cxnSp macro="">
      <xdr:nvCxnSpPr>
        <xdr:cNvPr id="251" name="直線コネクタ 250"/>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7456</xdr:rowOff>
    </xdr:from>
    <xdr:ext cx="762000" cy="259045"/>
    <xdr:sp macro="" textlink="">
      <xdr:nvSpPr>
        <xdr:cNvPr id="252"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35379</xdr:rowOff>
    </xdr:from>
    <xdr:to>
      <xdr:col>24</xdr:col>
      <xdr:colOff>647700</xdr:colOff>
      <xdr:row>89</xdr:row>
      <xdr:rowOff>35379</xdr:rowOff>
    </xdr:to>
    <xdr:cxnSp macro="">
      <xdr:nvCxnSpPr>
        <xdr:cNvPr id="253" name="直線コネクタ 252"/>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56139</xdr:rowOff>
    </xdr:from>
    <xdr:ext cx="762000" cy="259045"/>
    <xdr:sp macro="" textlink="">
      <xdr:nvSpPr>
        <xdr:cNvPr id="254" name="給与水準   （国との比較）最大値テキスト"/>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24</xdr:col>
      <xdr:colOff>469900</xdr:colOff>
      <xdr:row>79</xdr:row>
      <xdr:rowOff>141212</xdr:rowOff>
    </xdr:from>
    <xdr:to>
      <xdr:col>24</xdr:col>
      <xdr:colOff>647700</xdr:colOff>
      <xdr:row>79</xdr:row>
      <xdr:rowOff>141212</xdr:rowOff>
    </xdr:to>
    <xdr:cxnSp macro="">
      <xdr:nvCxnSpPr>
        <xdr:cNvPr id="255" name="直線コネクタ 254"/>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110368</xdr:rowOff>
    </xdr:from>
    <xdr:to>
      <xdr:col>24</xdr:col>
      <xdr:colOff>558800</xdr:colOff>
      <xdr:row>84</xdr:row>
      <xdr:rowOff>7862</xdr:rowOff>
    </xdr:to>
    <xdr:cxnSp macro="">
      <xdr:nvCxnSpPr>
        <xdr:cNvPr id="256" name="直線コネクタ 255"/>
        <xdr:cNvCxnSpPr/>
      </xdr:nvCxnSpPr>
      <xdr:spPr>
        <a:xfrm>
          <a:off x="16179800" y="14340718"/>
          <a:ext cx="8382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146550</xdr:rowOff>
    </xdr:from>
    <xdr:ext cx="762000" cy="259045"/>
    <xdr:sp macro="" textlink="">
      <xdr:nvSpPr>
        <xdr:cNvPr id="257" name="給与水準   （国との比較）平均値テキスト"/>
        <xdr:cNvSpPr txBox="1"/>
      </xdr:nvSpPr>
      <xdr:spPr>
        <a:xfrm>
          <a:off x="17106900" y="143769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3023</xdr:rowOff>
    </xdr:from>
    <xdr:to>
      <xdr:col>24</xdr:col>
      <xdr:colOff>609600</xdr:colOff>
      <xdr:row>84</xdr:row>
      <xdr:rowOff>104623</xdr:rowOff>
    </xdr:to>
    <xdr:sp macro="" textlink="">
      <xdr:nvSpPr>
        <xdr:cNvPr id="258" name="フローチャート : 判断 257"/>
        <xdr:cNvSpPr/>
      </xdr:nvSpPr>
      <xdr:spPr>
        <a:xfrm>
          <a:off x="169672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110368</xdr:rowOff>
    </xdr:from>
    <xdr:to>
      <xdr:col>23</xdr:col>
      <xdr:colOff>406400</xdr:colOff>
      <xdr:row>84</xdr:row>
      <xdr:rowOff>134257</xdr:rowOff>
    </xdr:to>
    <xdr:cxnSp macro="">
      <xdr:nvCxnSpPr>
        <xdr:cNvPr id="259" name="直線コネクタ 258"/>
        <xdr:cNvCxnSpPr/>
      </xdr:nvCxnSpPr>
      <xdr:spPr>
        <a:xfrm flipV="1">
          <a:off x="15290800" y="14340718"/>
          <a:ext cx="889000" cy="19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162984</xdr:rowOff>
    </xdr:from>
    <xdr:to>
      <xdr:col>23</xdr:col>
      <xdr:colOff>457200</xdr:colOff>
      <xdr:row>84</xdr:row>
      <xdr:rowOff>93134</xdr:rowOff>
    </xdr:to>
    <xdr:sp macro="" textlink="">
      <xdr:nvSpPr>
        <xdr:cNvPr id="260" name="フローチャート : 判断 259"/>
        <xdr:cNvSpPr/>
      </xdr:nvSpPr>
      <xdr:spPr>
        <a:xfrm>
          <a:off x="16129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77911</xdr:rowOff>
    </xdr:from>
    <xdr:ext cx="736600" cy="259045"/>
    <xdr:sp macro="" textlink="">
      <xdr:nvSpPr>
        <xdr:cNvPr id="261" name="テキスト ボックス 260"/>
        <xdr:cNvSpPr txBox="1"/>
      </xdr:nvSpPr>
      <xdr:spPr>
        <a:xfrm>
          <a:off x="15798800" y="14479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99786</xdr:rowOff>
    </xdr:from>
    <xdr:to>
      <xdr:col>22</xdr:col>
      <xdr:colOff>203200</xdr:colOff>
      <xdr:row>84</xdr:row>
      <xdr:rowOff>134257</xdr:rowOff>
    </xdr:to>
    <xdr:cxnSp macro="">
      <xdr:nvCxnSpPr>
        <xdr:cNvPr id="262" name="直線コネクタ 261"/>
        <xdr:cNvCxnSpPr/>
      </xdr:nvCxnSpPr>
      <xdr:spPr>
        <a:xfrm>
          <a:off x="14401800" y="145015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128512</xdr:rowOff>
    </xdr:from>
    <xdr:to>
      <xdr:col>22</xdr:col>
      <xdr:colOff>254000</xdr:colOff>
      <xdr:row>84</xdr:row>
      <xdr:rowOff>58662</xdr:rowOff>
    </xdr:to>
    <xdr:sp macro="" textlink="">
      <xdr:nvSpPr>
        <xdr:cNvPr id="263" name="フローチャート : 判断 262"/>
        <xdr:cNvSpPr/>
      </xdr:nvSpPr>
      <xdr:spPr>
        <a:xfrm>
          <a:off x="15240000" y="1435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68839</xdr:rowOff>
    </xdr:from>
    <xdr:ext cx="762000" cy="259045"/>
    <xdr:sp macro="" textlink="">
      <xdr:nvSpPr>
        <xdr:cNvPr id="264" name="テキスト ボックス 263"/>
        <xdr:cNvSpPr txBox="1"/>
      </xdr:nvSpPr>
      <xdr:spPr>
        <a:xfrm>
          <a:off x="14909800" y="1412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99786</xdr:rowOff>
    </xdr:from>
    <xdr:to>
      <xdr:col>21</xdr:col>
      <xdr:colOff>0</xdr:colOff>
      <xdr:row>89</xdr:row>
      <xdr:rowOff>104321</xdr:rowOff>
    </xdr:to>
    <xdr:cxnSp macro="">
      <xdr:nvCxnSpPr>
        <xdr:cNvPr id="265" name="直線コネクタ 264"/>
        <xdr:cNvCxnSpPr/>
      </xdr:nvCxnSpPr>
      <xdr:spPr>
        <a:xfrm flipV="1">
          <a:off x="13512800" y="14501586"/>
          <a:ext cx="889000" cy="86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117021</xdr:rowOff>
    </xdr:from>
    <xdr:to>
      <xdr:col>21</xdr:col>
      <xdr:colOff>50800</xdr:colOff>
      <xdr:row>84</xdr:row>
      <xdr:rowOff>47171</xdr:rowOff>
    </xdr:to>
    <xdr:sp macro="" textlink="">
      <xdr:nvSpPr>
        <xdr:cNvPr id="266" name="フローチャート : 判断 265"/>
        <xdr:cNvSpPr/>
      </xdr:nvSpPr>
      <xdr:spPr>
        <a:xfrm>
          <a:off x="14351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57348</xdr:rowOff>
    </xdr:from>
    <xdr:ext cx="762000" cy="259045"/>
    <xdr:sp macro="" textlink="">
      <xdr:nvSpPr>
        <xdr:cNvPr id="267" name="テキスト ボックス 266"/>
        <xdr:cNvSpPr txBox="1"/>
      </xdr:nvSpPr>
      <xdr:spPr>
        <a:xfrm>
          <a:off x="14020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133048</xdr:rowOff>
    </xdr:from>
    <xdr:to>
      <xdr:col>19</xdr:col>
      <xdr:colOff>533400</xdr:colOff>
      <xdr:row>89</xdr:row>
      <xdr:rowOff>63198</xdr:rowOff>
    </xdr:to>
    <xdr:sp macro="" textlink="">
      <xdr:nvSpPr>
        <xdr:cNvPr id="268" name="フローチャート : 判断 267"/>
        <xdr:cNvSpPr/>
      </xdr:nvSpPr>
      <xdr:spPr>
        <a:xfrm>
          <a:off x="13462000" y="1522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73375</xdr:rowOff>
    </xdr:from>
    <xdr:ext cx="762000" cy="259045"/>
    <xdr:sp macro="" textlink="">
      <xdr:nvSpPr>
        <xdr:cNvPr id="269" name="テキスト ボックス 268"/>
        <xdr:cNvSpPr txBox="1"/>
      </xdr:nvSpPr>
      <xdr:spPr>
        <a:xfrm>
          <a:off x="13131800" y="1498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128512</xdr:rowOff>
    </xdr:from>
    <xdr:to>
      <xdr:col>24</xdr:col>
      <xdr:colOff>609600</xdr:colOff>
      <xdr:row>84</xdr:row>
      <xdr:rowOff>58662</xdr:rowOff>
    </xdr:to>
    <xdr:sp macro="" textlink="">
      <xdr:nvSpPr>
        <xdr:cNvPr id="275" name="円/楕円 274"/>
        <xdr:cNvSpPr/>
      </xdr:nvSpPr>
      <xdr:spPr>
        <a:xfrm>
          <a:off x="169672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145039</xdr:rowOff>
    </xdr:from>
    <xdr:ext cx="762000" cy="259045"/>
    <xdr:sp macro="" textlink="">
      <xdr:nvSpPr>
        <xdr:cNvPr id="276" name="給与水準   （国との比較）該当値テキスト"/>
        <xdr:cNvSpPr txBox="1"/>
      </xdr:nvSpPr>
      <xdr:spPr>
        <a:xfrm>
          <a:off x="17106900" y="14203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59568</xdr:rowOff>
    </xdr:from>
    <xdr:to>
      <xdr:col>23</xdr:col>
      <xdr:colOff>457200</xdr:colOff>
      <xdr:row>83</xdr:row>
      <xdr:rowOff>161168</xdr:rowOff>
    </xdr:to>
    <xdr:sp macro="" textlink="">
      <xdr:nvSpPr>
        <xdr:cNvPr id="277" name="円/楕円 276"/>
        <xdr:cNvSpPr/>
      </xdr:nvSpPr>
      <xdr:spPr>
        <a:xfrm>
          <a:off x="16129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171345</xdr:rowOff>
    </xdr:from>
    <xdr:ext cx="736600" cy="259045"/>
    <xdr:sp macro="" textlink="">
      <xdr:nvSpPr>
        <xdr:cNvPr id="278" name="テキスト ボックス 277"/>
        <xdr:cNvSpPr txBox="1"/>
      </xdr:nvSpPr>
      <xdr:spPr>
        <a:xfrm>
          <a:off x="15798800" y="14058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83457</xdr:rowOff>
    </xdr:from>
    <xdr:to>
      <xdr:col>22</xdr:col>
      <xdr:colOff>254000</xdr:colOff>
      <xdr:row>85</xdr:row>
      <xdr:rowOff>13607</xdr:rowOff>
    </xdr:to>
    <xdr:sp macro="" textlink="">
      <xdr:nvSpPr>
        <xdr:cNvPr id="279" name="円/楕円 278"/>
        <xdr:cNvSpPr/>
      </xdr:nvSpPr>
      <xdr:spPr>
        <a:xfrm>
          <a:off x="15240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169834</xdr:rowOff>
    </xdr:from>
    <xdr:ext cx="762000" cy="259045"/>
    <xdr:sp macro="" textlink="">
      <xdr:nvSpPr>
        <xdr:cNvPr id="280" name="テキスト ボックス 279"/>
        <xdr:cNvSpPr txBox="1"/>
      </xdr:nvSpPr>
      <xdr:spPr>
        <a:xfrm>
          <a:off x="14909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48986</xdr:rowOff>
    </xdr:from>
    <xdr:to>
      <xdr:col>21</xdr:col>
      <xdr:colOff>50800</xdr:colOff>
      <xdr:row>84</xdr:row>
      <xdr:rowOff>150586</xdr:rowOff>
    </xdr:to>
    <xdr:sp macro="" textlink="">
      <xdr:nvSpPr>
        <xdr:cNvPr id="281" name="円/楕円 280"/>
        <xdr:cNvSpPr/>
      </xdr:nvSpPr>
      <xdr:spPr>
        <a:xfrm>
          <a:off x="14351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135363</xdr:rowOff>
    </xdr:from>
    <xdr:ext cx="762000" cy="259045"/>
    <xdr:sp macro="" textlink="">
      <xdr:nvSpPr>
        <xdr:cNvPr id="282" name="テキスト ボックス 281"/>
        <xdr:cNvSpPr txBox="1"/>
      </xdr:nvSpPr>
      <xdr:spPr>
        <a:xfrm>
          <a:off x="14020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53521</xdr:rowOff>
    </xdr:from>
    <xdr:to>
      <xdr:col>19</xdr:col>
      <xdr:colOff>533400</xdr:colOff>
      <xdr:row>89</xdr:row>
      <xdr:rowOff>155121</xdr:rowOff>
    </xdr:to>
    <xdr:sp macro="" textlink="">
      <xdr:nvSpPr>
        <xdr:cNvPr id="283" name="円/楕円 282"/>
        <xdr:cNvSpPr/>
      </xdr:nvSpPr>
      <xdr:spPr>
        <a:xfrm>
          <a:off x="13462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139898</xdr:rowOff>
    </xdr:from>
    <xdr:ext cx="762000" cy="259045"/>
    <xdr:sp macro="" textlink="">
      <xdr:nvSpPr>
        <xdr:cNvPr id="284" name="テキスト ボックス 283"/>
        <xdr:cNvSpPr txBox="1"/>
      </xdr:nvSpPr>
      <xdr:spPr>
        <a:xfrm>
          <a:off x="13131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[26.98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５ヵ町村が合併したことにより、町の面積が広大で、支所･出張所の配置が必要であることから類似団体平均の約２倍となっている。また、救急体制を整備し平成２４年度から活動したことにより、昨年度から増加の傾向にある。今後、支所・出張所業務についても更なる検討を進めると共に、定員適正化計画に基づく民間委託の推進等により、適正な職員数の定員管理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157335</xdr:rowOff>
    </xdr:from>
    <xdr:to>
      <xdr:col>24</xdr:col>
      <xdr:colOff>558800</xdr:colOff>
      <xdr:row>66</xdr:row>
      <xdr:rowOff>132878</xdr:rowOff>
    </xdr:to>
    <xdr:cxnSp macro="">
      <xdr:nvCxnSpPr>
        <xdr:cNvPr id="316" name="直線コネクタ 315"/>
        <xdr:cNvCxnSpPr/>
      </xdr:nvCxnSpPr>
      <xdr:spPr>
        <a:xfrm flipV="1">
          <a:off x="17018000" y="10101435"/>
          <a:ext cx="0" cy="1347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104955</xdr:rowOff>
    </xdr:from>
    <xdr:ext cx="762000" cy="259045"/>
    <xdr:sp macro="" textlink="">
      <xdr:nvSpPr>
        <xdr:cNvPr id="317" name="定員管理の状況最小値テキスト"/>
        <xdr:cNvSpPr txBox="1"/>
      </xdr:nvSpPr>
      <xdr:spPr>
        <a:xfrm>
          <a:off x="17106900" y="1142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26.98</a:t>
          </a:r>
          <a:endParaRPr kumimoji="1" lang="ja-JP" altLang="en-US" sz="1000" b="1">
            <a:latin typeface="ＭＳ Ｐゴシック"/>
          </a:endParaRPr>
        </a:p>
      </xdr:txBody>
    </xdr:sp>
    <xdr:clientData/>
  </xdr:oneCellAnchor>
  <xdr:twoCellAnchor>
    <xdr:from>
      <xdr:col>24</xdr:col>
      <xdr:colOff>469900</xdr:colOff>
      <xdr:row>66</xdr:row>
      <xdr:rowOff>132878</xdr:rowOff>
    </xdr:from>
    <xdr:to>
      <xdr:col>24</xdr:col>
      <xdr:colOff>647700</xdr:colOff>
      <xdr:row>66</xdr:row>
      <xdr:rowOff>132878</xdr:rowOff>
    </xdr:to>
    <xdr:cxnSp macro="">
      <xdr:nvCxnSpPr>
        <xdr:cNvPr id="318" name="直線コネクタ 317"/>
        <xdr:cNvCxnSpPr/>
      </xdr:nvCxnSpPr>
      <xdr:spPr>
        <a:xfrm>
          <a:off x="16929100" y="1144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72262</xdr:rowOff>
    </xdr:from>
    <xdr:ext cx="762000" cy="259045"/>
    <xdr:sp macro="" textlink="">
      <xdr:nvSpPr>
        <xdr:cNvPr id="319" name="定員管理の状況最大値テキスト"/>
        <xdr:cNvSpPr txBox="1"/>
      </xdr:nvSpPr>
      <xdr:spPr>
        <a:xfrm>
          <a:off x="17106900" y="984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a:t>
          </a:r>
          <a:endParaRPr kumimoji="1" lang="ja-JP" altLang="en-US" sz="1000" b="1">
            <a:latin typeface="ＭＳ Ｐゴシック"/>
          </a:endParaRPr>
        </a:p>
      </xdr:txBody>
    </xdr:sp>
    <xdr:clientData/>
  </xdr:oneCellAnchor>
  <xdr:twoCellAnchor>
    <xdr:from>
      <xdr:col>24</xdr:col>
      <xdr:colOff>469900</xdr:colOff>
      <xdr:row>58</xdr:row>
      <xdr:rowOff>157335</xdr:rowOff>
    </xdr:from>
    <xdr:to>
      <xdr:col>24</xdr:col>
      <xdr:colOff>647700</xdr:colOff>
      <xdr:row>58</xdr:row>
      <xdr:rowOff>157335</xdr:rowOff>
    </xdr:to>
    <xdr:cxnSp macro="">
      <xdr:nvCxnSpPr>
        <xdr:cNvPr id="320" name="直線コネクタ 319"/>
        <xdr:cNvCxnSpPr/>
      </xdr:nvCxnSpPr>
      <xdr:spPr>
        <a:xfrm>
          <a:off x="16929100" y="10101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89444</xdr:rowOff>
    </xdr:from>
    <xdr:to>
      <xdr:col>24</xdr:col>
      <xdr:colOff>558800</xdr:colOff>
      <xdr:row>66</xdr:row>
      <xdr:rowOff>132878</xdr:rowOff>
    </xdr:to>
    <xdr:cxnSp macro="">
      <xdr:nvCxnSpPr>
        <xdr:cNvPr id="321" name="直線コネクタ 320"/>
        <xdr:cNvCxnSpPr/>
      </xdr:nvCxnSpPr>
      <xdr:spPr>
        <a:xfrm>
          <a:off x="16179800" y="1140514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136596</xdr:rowOff>
    </xdr:from>
    <xdr:ext cx="762000" cy="259045"/>
    <xdr:sp macro="" textlink="">
      <xdr:nvSpPr>
        <xdr:cNvPr id="322" name="定員管理の状況平均値テキスト"/>
        <xdr:cNvSpPr txBox="1"/>
      </xdr:nvSpPr>
      <xdr:spPr>
        <a:xfrm>
          <a:off x="17106900" y="10252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120069</xdr:rowOff>
    </xdr:from>
    <xdr:to>
      <xdr:col>24</xdr:col>
      <xdr:colOff>609600</xdr:colOff>
      <xdr:row>61</xdr:row>
      <xdr:rowOff>50219</xdr:rowOff>
    </xdr:to>
    <xdr:sp macro="" textlink="">
      <xdr:nvSpPr>
        <xdr:cNvPr id="323" name="フローチャート : 判断 322"/>
        <xdr:cNvSpPr/>
      </xdr:nvSpPr>
      <xdr:spPr>
        <a:xfrm>
          <a:off x="16967200" y="10407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50147</xdr:rowOff>
    </xdr:from>
    <xdr:to>
      <xdr:col>23</xdr:col>
      <xdr:colOff>406400</xdr:colOff>
      <xdr:row>66</xdr:row>
      <xdr:rowOff>89444</xdr:rowOff>
    </xdr:to>
    <xdr:cxnSp macro="">
      <xdr:nvCxnSpPr>
        <xdr:cNvPr id="324" name="直線コネクタ 323"/>
        <xdr:cNvCxnSpPr/>
      </xdr:nvCxnSpPr>
      <xdr:spPr>
        <a:xfrm>
          <a:off x="15290800" y="11365847"/>
          <a:ext cx="889000" cy="3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120976</xdr:rowOff>
    </xdr:from>
    <xdr:to>
      <xdr:col>23</xdr:col>
      <xdr:colOff>457200</xdr:colOff>
      <xdr:row>62</xdr:row>
      <xdr:rowOff>51126</xdr:rowOff>
    </xdr:to>
    <xdr:sp macro="" textlink="">
      <xdr:nvSpPr>
        <xdr:cNvPr id="325" name="フローチャート : 判断 324"/>
        <xdr:cNvSpPr/>
      </xdr:nvSpPr>
      <xdr:spPr>
        <a:xfrm>
          <a:off x="161290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61303</xdr:rowOff>
    </xdr:from>
    <xdr:ext cx="736600" cy="259045"/>
    <xdr:sp macro="" textlink="">
      <xdr:nvSpPr>
        <xdr:cNvPr id="326" name="テキスト ボックス 325"/>
        <xdr:cNvSpPr txBox="1"/>
      </xdr:nvSpPr>
      <xdr:spPr>
        <a:xfrm>
          <a:off x="15798800" y="10348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7403</xdr:rowOff>
    </xdr:from>
    <xdr:to>
      <xdr:col>22</xdr:col>
      <xdr:colOff>203200</xdr:colOff>
      <xdr:row>66</xdr:row>
      <xdr:rowOff>50147</xdr:rowOff>
    </xdr:to>
    <xdr:cxnSp macro="">
      <xdr:nvCxnSpPr>
        <xdr:cNvPr id="327" name="直線コネクタ 326"/>
        <xdr:cNvCxnSpPr/>
      </xdr:nvCxnSpPr>
      <xdr:spPr>
        <a:xfrm>
          <a:off x="14401800" y="11323103"/>
          <a:ext cx="889000" cy="4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149243</xdr:rowOff>
    </xdr:from>
    <xdr:to>
      <xdr:col>22</xdr:col>
      <xdr:colOff>254000</xdr:colOff>
      <xdr:row>62</xdr:row>
      <xdr:rowOff>79393</xdr:rowOff>
    </xdr:to>
    <xdr:sp macro="" textlink="">
      <xdr:nvSpPr>
        <xdr:cNvPr id="328" name="フローチャート : 判断 327"/>
        <xdr:cNvSpPr/>
      </xdr:nvSpPr>
      <xdr:spPr>
        <a:xfrm>
          <a:off x="15240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89570</xdr:rowOff>
    </xdr:from>
    <xdr:ext cx="762000" cy="259045"/>
    <xdr:sp macro="" textlink="">
      <xdr:nvSpPr>
        <xdr:cNvPr id="329" name="テキスト ボックス 328"/>
        <xdr:cNvSpPr txBox="1"/>
      </xdr:nvSpPr>
      <xdr:spPr>
        <a:xfrm>
          <a:off x="14909800" y="10376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53377</xdr:rowOff>
    </xdr:from>
    <xdr:to>
      <xdr:col>21</xdr:col>
      <xdr:colOff>0</xdr:colOff>
      <xdr:row>66</xdr:row>
      <xdr:rowOff>7403</xdr:rowOff>
    </xdr:to>
    <xdr:cxnSp macro="">
      <xdr:nvCxnSpPr>
        <xdr:cNvPr id="330" name="直線コネクタ 329"/>
        <xdr:cNvCxnSpPr/>
      </xdr:nvCxnSpPr>
      <xdr:spPr>
        <a:xfrm>
          <a:off x="13512800" y="11197627"/>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116840</xdr:rowOff>
    </xdr:from>
    <xdr:to>
      <xdr:col>21</xdr:col>
      <xdr:colOff>50800</xdr:colOff>
      <xdr:row>62</xdr:row>
      <xdr:rowOff>46990</xdr:rowOff>
    </xdr:to>
    <xdr:sp macro="" textlink="">
      <xdr:nvSpPr>
        <xdr:cNvPr id="331" name="フローチャート : 判断 330"/>
        <xdr:cNvSpPr/>
      </xdr:nvSpPr>
      <xdr:spPr>
        <a:xfrm>
          <a:off x="14351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57167</xdr:rowOff>
    </xdr:from>
    <xdr:ext cx="762000" cy="259045"/>
    <xdr:sp macro="" textlink="">
      <xdr:nvSpPr>
        <xdr:cNvPr id="332" name="テキスト ボックス 331"/>
        <xdr:cNvSpPr txBox="1"/>
      </xdr:nvSpPr>
      <xdr:spPr>
        <a:xfrm>
          <a:off x="14020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107877</xdr:rowOff>
    </xdr:from>
    <xdr:to>
      <xdr:col>19</xdr:col>
      <xdr:colOff>533400</xdr:colOff>
      <xdr:row>62</xdr:row>
      <xdr:rowOff>38027</xdr:rowOff>
    </xdr:to>
    <xdr:sp macro="" textlink="">
      <xdr:nvSpPr>
        <xdr:cNvPr id="333" name="フローチャート : 判断 332"/>
        <xdr:cNvSpPr/>
      </xdr:nvSpPr>
      <xdr:spPr>
        <a:xfrm>
          <a:off x="13462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48204</xdr:rowOff>
    </xdr:from>
    <xdr:ext cx="762000" cy="259045"/>
    <xdr:sp macro="" textlink="">
      <xdr:nvSpPr>
        <xdr:cNvPr id="334" name="テキスト ボックス 333"/>
        <xdr:cNvSpPr txBox="1"/>
      </xdr:nvSpPr>
      <xdr:spPr>
        <a:xfrm>
          <a:off x="13131800" y="1033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66</xdr:row>
      <xdr:rowOff>82078</xdr:rowOff>
    </xdr:from>
    <xdr:to>
      <xdr:col>24</xdr:col>
      <xdr:colOff>609600</xdr:colOff>
      <xdr:row>67</xdr:row>
      <xdr:rowOff>12228</xdr:rowOff>
    </xdr:to>
    <xdr:sp macro="" textlink="">
      <xdr:nvSpPr>
        <xdr:cNvPr id="340" name="円/楕円 339"/>
        <xdr:cNvSpPr/>
      </xdr:nvSpPr>
      <xdr:spPr>
        <a:xfrm>
          <a:off x="16967200" y="1139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149405</xdr:rowOff>
    </xdr:from>
    <xdr:ext cx="762000" cy="259045"/>
    <xdr:sp macro="" textlink="">
      <xdr:nvSpPr>
        <xdr:cNvPr id="341" name="定員管理の状況該当値テキスト"/>
        <xdr:cNvSpPr txBox="1"/>
      </xdr:nvSpPr>
      <xdr:spPr>
        <a:xfrm>
          <a:off x="17106900" y="11293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26.98</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38644</xdr:rowOff>
    </xdr:from>
    <xdr:to>
      <xdr:col>23</xdr:col>
      <xdr:colOff>457200</xdr:colOff>
      <xdr:row>66</xdr:row>
      <xdr:rowOff>140244</xdr:rowOff>
    </xdr:to>
    <xdr:sp macro="" textlink="">
      <xdr:nvSpPr>
        <xdr:cNvPr id="342" name="円/楕円 341"/>
        <xdr:cNvSpPr/>
      </xdr:nvSpPr>
      <xdr:spPr>
        <a:xfrm>
          <a:off x="16129000" y="1135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125021</xdr:rowOff>
    </xdr:from>
    <xdr:ext cx="736600" cy="259045"/>
    <xdr:sp macro="" textlink="">
      <xdr:nvSpPr>
        <xdr:cNvPr id="343" name="テキスト ボックス 342"/>
        <xdr:cNvSpPr txBox="1"/>
      </xdr:nvSpPr>
      <xdr:spPr>
        <a:xfrm>
          <a:off x="15798800" y="11440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26.35</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170797</xdr:rowOff>
    </xdr:from>
    <xdr:to>
      <xdr:col>22</xdr:col>
      <xdr:colOff>254000</xdr:colOff>
      <xdr:row>66</xdr:row>
      <xdr:rowOff>100947</xdr:rowOff>
    </xdr:to>
    <xdr:sp macro="" textlink="">
      <xdr:nvSpPr>
        <xdr:cNvPr id="344" name="円/楕円 343"/>
        <xdr:cNvSpPr/>
      </xdr:nvSpPr>
      <xdr:spPr>
        <a:xfrm>
          <a:off x="15240000" y="1131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85724</xdr:rowOff>
    </xdr:from>
    <xdr:ext cx="762000" cy="259045"/>
    <xdr:sp macro="" textlink="">
      <xdr:nvSpPr>
        <xdr:cNvPr id="345" name="テキスト ボックス 344"/>
        <xdr:cNvSpPr txBox="1"/>
      </xdr:nvSpPr>
      <xdr:spPr>
        <a:xfrm>
          <a:off x="14909800" y="1140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25.78</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128053</xdr:rowOff>
    </xdr:from>
    <xdr:to>
      <xdr:col>21</xdr:col>
      <xdr:colOff>50800</xdr:colOff>
      <xdr:row>66</xdr:row>
      <xdr:rowOff>58203</xdr:rowOff>
    </xdr:to>
    <xdr:sp macro="" textlink="">
      <xdr:nvSpPr>
        <xdr:cNvPr id="346" name="円/楕円 345"/>
        <xdr:cNvSpPr/>
      </xdr:nvSpPr>
      <xdr:spPr>
        <a:xfrm>
          <a:off x="14351000" y="1127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42980</xdr:rowOff>
    </xdr:from>
    <xdr:ext cx="762000" cy="259045"/>
    <xdr:sp macro="" textlink="">
      <xdr:nvSpPr>
        <xdr:cNvPr id="347" name="テキスト ボックス 346"/>
        <xdr:cNvSpPr txBox="1"/>
      </xdr:nvSpPr>
      <xdr:spPr>
        <a:xfrm>
          <a:off x="14020800" y="1135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25.16</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2577</xdr:rowOff>
    </xdr:from>
    <xdr:to>
      <xdr:col>19</xdr:col>
      <xdr:colOff>533400</xdr:colOff>
      <xdr:row>65</xdr:row>
      <xdr:rowOff>104177</xdr:rowOff>
    </xdr:to>
    <xdr:sp macro="" textlink="">
      <xdr:nvSpPr>
        <xdr:cNvPr id="348" name="円/楕円 347"/>
        <xdr:cNvSpPr/>
      </xdr:nvSpPr>
      <xdr:spPr>
        <a:xfrm>
          <a:off x="13462000" y="1114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88954</xdr:rowOff>
    </xdr:from>
    <xdr:ext cx="762000" cy="259045"/>
    <xdr:sp macro="" textlink="">
      <xdr:nvSpPr>
        <xdr:cNvPr id="349" name="テキスト ボックス 348"/>
        <xdr:cNvSpPr txBox="1"/>
      </xdr:nvSpPr>
      <xdr:spPr>
        <a:xfrm>
          <a:off x="13131800" y="11233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合併以前に行った事業の地方債償還はピークを越えたが、依然高い値であるため、普通建設事業の見直し等により地方債発行額を、臨時財政対策債を除いて１０億円以下に抑制するなど、起債に大きく頼ることのない財政運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58928</xdr:rowOff>
    </xdr:to>
    <xdr:cxnSp macro="">
      <xdr:nvCxnSpPr>
        <xdr:cNvPr id="376" name="直線コネクタ 375"/>
        <xdr:cNvCxnSpPr/>
      </xdr:nvCxnSpPr>
      <xdr:spPr>
        <a:xfrm flipV="1">
          <a:off x="17018000" y="6116320"/>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31005</xdr:rowOff>
    </xdr:from>
    <xdr:ext cx="762000" cy="259045"/>
    <xdr:sp macro="" textlink="">
      <xdr:nvSpPr>
        <xdr:cNvPr id="377" name="公債費負担の状況最小値テキスト"/>
        <xdr:cNvSpPr txBox="1"/>
      </xdr:nvSpPr>
      <xdr:spPr>
        <a:xfrm>
          <a:off x="17106900" y="757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24</xdr:col>
      <xdr:colOff>469900</xdr:colOff>
      <xdr:row>44</xdr:row>
      <xdr:rowOff>58928</xdr:rowOff>
    </xdr:from>
    <xdr:to>
      <xdr:col>24</xdr:col>
      <xdr:colOff>647700</xdr:colOff>
      <xdr:row>44</xdr:row>
      <xdr:rowOff>58928</xdr:rowOff>
    </xdr:to>
    <xdr:cxnSp macro="">
      <xdr:nvCxnSpPr>
        <xdr:cNvPr id="378" name="直線コネクタ 377"/>
        <xdr:cNvCxnSpPr/>
      </xdr:nvCxnSpPr>
      <xdr:spPr>
        <a:xfrm>
          <a:off x="16929100" y="760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9"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80" name="直線コネクタ 379"/>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40132</xdr:rowOff>
    </xdr:from>
    <xdr:to>
      <xdr:col>24</xdr:col>
      <xdr:colOff>558800</xdr:colOff>
      <xdr:row>40</xdr:row>
      <xdr:rowOff>40132</xdr:rowOff>
    </xdr:to>
    <xdr:cxnSp macro="">
      <xdr:nvCxnSpPr>
        <xdr:cNvPr id="381" name="直線コネクタ 380"/>
        <xdr:cNvCxnSpPr/>
      </xdr:nvCxnSpPr>
      <xdr:spPr>
        <a:xfrm>
          <a:off x="16179800" y="68981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28973</xdr:rowOff>
    </xdr:from>
    <xdr:ext cx="762000" cy="259045"/>
    <xdr:sp macro="" textlink="">
      <xdr:nvSpPr>
        <xdr:cNvPr id="382" name="公債費負担の状況平均値テキスト"/>
        <xdr:cNvSpPr txBox="1"/>
      </xdr:nvSpPr>
      <xdr:spPr>
        <a:xfrm>
          <a:off x="17106900" y="688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83" name="フローチャート : 判断 382"/>
        <xdr:cNvSpPr/>
      </xdr:nvSpPr>
      <xdr:spPr>
        <a:xfrm>
          <a:off x="169672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40132</xdr:rowOff>
    </xdr:from>
    <xdr:to>
      <xdr:col>23</xdr:col>
      <xdr:colOff>406400</xdr:colOff>
      <xdr:row>40</xdr:row>
      <xdr:rowOff>117348</xdr:rowOff>
    </xdr:to>
    <xdr:cxnSp macro="">
      <xdr:nvCxnSpPr>
        <xdr:cNvPr id="384" name="直線コネクタ 383"/>
        <xdr:cNvCxnSpPr/>
      </xdr:nvCxnSpPr>
      <xdr:spPr>
        <a:xfrm flipV="1">
          <a:off x="15290800" y="689813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10922</xdr:rowOff>
    </xdr:from>
    <xdr:to>
      <xdr:col>23</xdr:col>
      <xdr:colOff>457200</xdr:colOff>
      <xdr:row>41</xdr:row>
      <xdr:rowOff>112522</xdr:rowOff>
    </xdr:to>
    <xdr:sp macro="" textlink="">
      <xdr:nvSpPr>
        <xdr:cNvPr id="385" name="フローチャート : 判断 384"/>
        <xdr:cNvSpPr/>
      </xdr:nvSpPr>
      <xdr:spPr>
        <a:xfrm>
          <a:off x="16129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97299</xdr:rowOff>
    </xdr:from>
    <xdr:ext cx="736600" cy="259045"/>
    <xdr:sp macro="" textlink="">
      <xdr:nvSpPr>
        <xdr:cNvPr id="386" name="テキスト ボックス 385"/>
        <xdr:cNvSpPr txBox="1"/>
      </xdr:nvSpPr>
      <xdr:spPr>
        <a:xfrm>
          <a:off x="15798800" y="712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117348</xdr:rowOff>
    </xdr:from>
    <xdr:to>
      <xdr:col>22</xdr:col>
      <xdr:colOff>203200</xdr:colOff>
      <xdr:row>41</xdr:row>
      <xdr:rowOff>129286</xdr:rowOff>
    </xdr:to>
    <xdr:cxnSp macro="">
      <xdr:nvCxnSpPr>
        <xdr:cNvPr id="387" name="直線コネクタ 386"/>
        <xdr:cNvCxnSpPr/>
      </xdr:nvCxnSpPr>
      <xdr:spPr>
        <a:xfrm flipV="1">
          <a:off x="14401800" y="6975348"/>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8" name="フローチャート : 判断 387"/>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89" name="テキスト ボックス 388"/>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129286</xdr:rowOff>
    </xdr:from>
    <xdr:to>
      <xdr:col>21</xdr:col>
      <xdr:colOff>0</xdr:colOff>
      <xdr:row>42</xdr:row>
      <xdr:rowOff>150876</xdr:rowOff>
    </xdr:to>
    <xdr:cxnSp macro="">
      <xdr:nvCxnSpPr>
        <xdr:cNvPr id="390" name="直線コネクタ 389"/>
        <xdr:cNvCxnSpPr/>
      </xdr:nvCxnSpPr>
      <xdr:spPr>
        <a:xfrm flipV="1">
          <a:off x="13512800" y="7158736"/>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126746</xdr:rowOff>
    </xdr:from>
    <xdr:to>
      <xdr:col>21</xdr:col>
      <xdr:colOff>50800</xdr:colOff>
      <xdr:row>42</xdr:row>
      <xdr:rowOff>56896</xdr:rowOff>
    </xdr:to>
    <xdr:sp macro="" textlink="">
      <xdr:nvSpPr>
        <xdr:cNvPr id="391" name="フローチャート : 判断 390"/>
        <xdr:cNvSpPr/>
      </xdr:nvSpPr>
      <xdr:spPr>
        <a:xfrm>
          <a:off x="14351000" y="715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41673</xdr:rowOff>
    </xdr:from>
    <xdr:ext cx="762000" cy="259045"/>
    <xdr:sp macro="" textlink="">
      <xdr:nvSpPr>
        <xdr:cNvPr id="392" name="テキスト ボックス 391"/>
        <xdr:cNvSpPr txBox="1"/>
      </xdr:nvSpPr>
      <xdr:spPr>
        <a:xfrm>
          <a:off x="14020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51816</xdr:rowOff>
    </xdr:from>
    <xdr:to>
      <xdr:col>19</xdr:col>
      <xdr:colOff>533400</xdr:colOff>
      <xdr:row>42</xdr:row>
      <xdr:rowOff>153416</xdr:rowOff>
    </xdr:to>
    <xdr:sp macro="" textlink="">
      <xdr:nvSpPr>
        <xdr:cNvPr id="393" name="フローチャート : 判断 392"/>
        <xdr:cNvSpPr/>
      </xdr:nvSpPr>
      <xdr:spPr>
        <a:xfrm>
          <a:off x="13462000" y="725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163593</xdr:rowOff>
    </xdr:from>
    <xdr:ext cx="762000" cy="259045"/>
    <xdr:sp macro="" textlink="">
      <xdr:nvSpPr>
        <xdr:cNvPr id="394" name="テキスト ボックス 393"/>
        <xdr:cNvSpPr txBox="1"/>
      </xdr:nvSpPr>
      <xdr:spPr>
        <a:xfrm>
          <a:off x="13131800" y="702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160782</xdr:rowOff>
    </xdr:from>
    <xdr:to>
      <xdr:col>24</xdr:col>
      <xdr:colOff>609600</xdr:colOff>
      <xdr:row>40</xdr:row>
      <xdr:rowOff>90932</xdr:rowOff>
    </xdr:to>
    <xdr:sp macro="" textlink="">
      <xdr:nvSpPr>
        <xdr:cNvPr id="400" name="円/楕円 399"/>
        <xdr:cNvSpPr/>
      </xdr:nvSpPr>
      <xdr:spPr>
        <a:xfrm>
          <a:off x="169672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5859</xdr:rowOff>
    </xdr:from>
    <xdr:ext cx="762000" cy="259045"/>
    <xdr:sp macro="" textlink="">
      <xdr:nvSpPr>
        <xdr:cNvPr id="401" name="公債費負担の状況該当値テキスト"/>
        <xdr:cNvSpPr txBox="1"/>
      </xdr:nvSpPr>
      <xdr:spPr>
        <a:xfrm>
          <a:off x="17106900" y="669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160782</xdr:rowOff>
    </xdr:from>
    <xdr:to>
      <xdr:col>23</xdr:col>
      <xdr:colOff>457200</xdr:colOff>
      <xdr:row>40</xdr:row>
      <xdr:rowOff>90932</xdr:rowOff>
    </xdr:to>
    <xdr:sp macro="" textlink="">
      <xdr:nvSpPr>
        <xdr:cNvPr id="402" name="円/楕円 401"/>
        <xdr:cNvSpPr/>
      </xdr:nvSpPr>
      <xdr:spPr>
        <a:xfrm>
          <a:off x="16129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101109</xdr:rowOff>
    </xdr:from>
    <xdr:ext cx="736600" cy="259045"/>
    <xdr:sp macro="" textlink="">
      <xdr:nvSpPr>
        <xdr:cNvPr id="403" name="テキスト ボックス 402"/>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66548</xdr:rowOff>
    </xdr:from>
    <xdr:to>
      <xdr:col>22</xdr:col>
      <xdr:colOff>254000</xdr:colOff>
      <xdr:row>40</xdr:row>
      <xdr:rowOff>168148</xdr:rowOff>
    </xdr:to>
    <xdr:sp macro="" textlink="">
      <xdr:nvSpPr>
        <xdr:cNvPr id="404" name="円/楕円 403"/>
        <xdr:cNvSpPr/>
      </xdr:nvSpPr>
      <xdr:spPr>
        <a:xfrm>
          <a:off x="15240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6875</xdr:rowOff>
    </xdr:from>
    <xdr:ext cx="762000" cy="259045"/>
    <xdr:sp macro="" textlink="">
      <xdr:nvSpPr>
        <xdr:cNvPr id="405" name="テキスト ボックス 404"/>
        <xdr:cNvSpPr txBox="1"/>
      </xdr:nvSpPr>
      <xdr:spPr>
        <a:xfrm>
          <a:off x="14909800" y="669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78486</xdr:rowOff>
    </xdr:from>
    <xdr:to>
      <xdr:col>21</xdr:col>
      <xdr:colOff>50800</xdr:colOff>
      <xdr:row>42</xdr:row>
      <xdr:rowOff>8636</xdr:rowOff>
    </xdr:to>
    <xdr:sp macro="" textlink="">
      <xdr:nvSpPr>
        <xdr:cNvPr id="406" name="円/楕円 405"/>
        <xdr:cNvSpPr/>
      </xdr:nvSpPr>
      <xdr:spPr>
        <a:xfrm>
          <a:off x="14351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18813</xdr:rowOff>
    </xdr:from>
    <xdr:ext cx="762000" cy="259045"/>
    <xdr:sp macro="" textlink="">
      <xdr:nvSpPr>
        <xdr:cNvPr id="407" name="テキスト ボックス 406"/>
        <xdr:cNvSpPr txBox="1"/>
      </xdr:nvSpPr>
      <xdr:spPr>
        <a:xfrm>
          <a:off x="14020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100076</xdr:rowOff>
    </xdr:from>
    <xdr:to>
      <xdr:col>19</xdr:col>
      <xdr:colOff>533400</xdr:colOff>
      <xdr:row>43</xdr:row>
      <xdr:rowOff>30226</xdr:rowOff>
    </xdr:to>
    <xdr:sp macro="" textlink="">
      <xdr:nvSpPr>
        <xdr:cNvPr id="408" name="円/楕円 407"/>
        <xdr:cNvSpPr/>
      </xdr:nvSpPr>
      <xdr:spPr>
        <a:xfrm>
          <a:off x="13462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15003</xdr:rowOff>
    </xdr:from>
    <xdr:ext cx="762000" cy="259045"/>
    <xdr:sp macro="" textlink="">
      <xdr:nvSpPr>
        <xdr:cNvPr id="409" name="テキスト ボックス 408"/>
        <xdr:cNvSpPr txBox="1"/>
      </xdr:nvSpPr>
      <xdr:spPr>
        <a:xfrm>
          <a:off x="13131800" y="73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調整基金等の積立により充当可能基金の増額等、類似団体平均を下回っている。しかし、多額の地方債残高があり、自主財源が乏しい団体であるため、今後においても投資的経費を厳選し、地方債発行額を抑制しながら財政の健全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92540</xdr:rowOff>
    </xdr:to>
    <xdr:cxnSp macro="">
      <xdr:nvCxnSpPr>
        <xdr:cNvPr id="438" name="直線コネクタ 437"/>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64617</xdr:rowOff>
    </xdr:from>
    <xdr:ext cx="762000" cy="259045"/>
    <xdr:sp macro="" textlink="">
      <xdr:nvSpPr>
        <xdr:cNvPr id="439"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164.4</a:t>
          </a:r>
          <a:endParaRPr kumimoji="1" lang="ja-JP" altLang="en-US" sz="1000" b="1">
            <a:latin typeface="ＭＳ Ｐゴシック"/>
          </a:endParaRPr>
        </a:p>
      </xdr:txBody>
    </xdr:sp>
    <xdr:clientData/>
  </xdr:oneCellAnchor>
  <xdr:twoCellAnchor>
    <xdr:from>
      <xdr:col>24</xdr:col>
      <xdr:colOff>469900</xdr:colOff>
      <xdr:row>21</xdr:row>
      <xdr:rowOff>92540</xdr:rowOff>
    </xdr:from>
    <xdr:to>
      <xdr:col>24</xdr:col>
      <xdr:colOff>647700</xdr:colOff>
      <xdr:row>21</xdr:row>
      <xdr:rowOff>92540</xdr:rowOff>
    </xdr:to>
    <xdr:cxnSp macro="">
      <xdr:nvCxnSpPr>
        <xdr:cNvPr id="440" name="直線コネクタ 439"/>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4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4" name="フローチャート : 判断 44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5" name="フローチャート : 判断 44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6" name="テキスト ボックス 44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7" name="フローチャート : 判断 44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8" name="テキスト ボックス 44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9" name="フローチャート : 判断 44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50" name="テキスト ボックス 44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136864</xdr:rowOff>
    </xdr:from>
    <xdr:to>
      <xdr:col>19</xdr:col>
      <xdr:colOff>533400</xdr:colOff>
      <xdr:row>14</xdr:row>
      <xdr:rowOff>67014</xdr:rowOff>
    </xdr:to>
    <xdr:sp macro="" textlink="">
      <xdr:nvSpPr>
        <xdr:cNvPr id="451" name="フローチャート : 判断 450"/>
        <xdr:cNvSpPr/>
      </xdr:nvSpPr>
      <xdr:spPr>
        <a:xfrm>
          <a:off x="13462000" y="23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77191</xdr:rowOff>
    </xdr:from>
    <xdr:ext cx="762000" cy="259045"/>
    <xdr:sp macro="" textlink="">
      <xdr:nvSpPr>
        <xdr:cNvPr id="452" name="テキスト ボックス 451"/>
        <xdr:cNvSpPr txBox="1"/>
      </xdr:nvSpPr>
      <xdr:spPr>
        <a:xfrm>
          <a:off x="13131800" y="213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徳島県那賀町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8,860
8,844
694.98
14,862,028
12,489,188
1,056,132
6,487,844
14,226,405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件費については、ごみ収集業務や給食センター・保育園・診療所などの施設運営を直営で行っているほか、広大な行政区域を有するため類似団体と比較して多くなっている。定員適正化計画に基づいた職員数の削減による人件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62230</xdr:rowOff>
    </xdr:from>
    <xdr:to>
      <xdr:col>7</xdr:col>
      <xdr:colOff>15875</xdr:colOff>
      <xdr:row>40</xdr:row>
      <xdr:rowOff>149860</xdr:rowOff>
    </xdr:to>
    <xdr:cxnSp macro="">
      <xdr:nvCxnSpPr>
        <xdr:cNvPr id="61" name="直線コネクタ 60"/>
        <xdr:cNvCxnSpPr/>
      </xdr:nvCxnSpPr>
      <xdr:spPr>
        <a:xfrm flipV="1">
          <a:off x="4826000" y="57200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148607</xdr:rowOff>
    </xdr:from>
    <xdr:ext cx="762000" cy="259045"/>
    <xdr:sp macro="" textlink="">
      <xdr:nvSpPr>
        <xdr:cNvPr id="64" name="人件費最大値テキスト"/>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33</xdr:row>
      <xdr:rowOff>62230</xdr:rowOff>
    </xdr:from>
    <xdr:to>
      <xdr:col>7</xdr:col>
      <xdr:colOff>104775</xdr:colOff>
      <xdr:row>33</xdr:row>
      <xdr:rowOff>62230</xdr:rowOff>
    </xdr:to>
    <xdr:cxnSp macro="">
      <xdr:nvCxnSpPr>
        <xdr:cNvPr id="65" name="直線コネクタ 64"/>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96520</xdr:rowOff>
    </xdr:from>
    <xdr:to>
      <xdr:col>7</xdr:col>
      <xdr:colOff>15875</xdr:colOff>
      <xdr:row>38</xdr:row>
      <xdr:rowOff>142240</xdr:rowOff>
    </xdr:to>
    <xdr:cxnSp macro="">
      <xdr:nvCxnSpPr>
        <xdr:cNvPr id="66" name="直線コネクタ 65"/>
        <xdr:cNvCxnSpPr/>
      </xdr:nvCxnSpPr>
      <xdr:spPr>
        <a:xfrm>
          <a:off x="3987800" y="66116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100347</xdr:rowOff>
    </xdr:from>
    <xdr:ext cx="762000" cy="259045"/>
    <xdr:sp macro="" textlink="">
      <xdr:nvSpPr>
        <xdr:cNvPr id="67" name="人件費平均値テキスト"/>
        <xdr:cNvSpPr txBox="1"/>
      </xdr:nvSpPr>
      <xdr:spPr>
        <a:xfrm>
          <a:off x="4914900" y="610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83820</xdr:rowOff>
    </xdr:from>
    <xdr:to>
      <xdr:col>7</xdr:col>
      <xdr:colOff>66675</xdr:colOff>
      <xdr:row>37</xdr:row>
      <xdr:rowOff>13970</xdr:rowOff>
    </xdr:to>
    <xdr:sp macro="" textlink="">
      <xdr:nvSpPr>
        <xdr:cNvPr id="68" name="フローチャート :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69850</xdr:rowOff>
    </xdr:from>
    <xdr:to>
      <xdr:col>5</xdr:col>
      <xdr:colOff>549275</xdr:colOff>
      <xdr:row>38</xdr:row>
      <xdr:rowOff>96520</xdr:rowOff>
    </xdr:to>
    <xdr:cxnSp macro="">
      <xdr:nvCxnSpPr>
        <xdr:cNvPr id="69" name="直線コネクタ 68"/>
        <xdr:cNvCxnSpPr/>
      </xdr:nvCxnSpPr>
      <xdr:spPr>
        <a:xfrm>
          <a:off x="3098800" y="641350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xdr:rowOff>
    </xdr:from>
    <xdr:to>
      <xdr:col>5</xdr:col>
      <xdr:colOff>600075</xdr:colOff>
      <xdr:row>36</xdr:row>
      <xdr:rowOff>109220</xdr:rowOff>
    </xdr:to>
    <xdr:sp macro="" textlink="">
      <xdr:nvSpPr>
        <xdr:cNvPr id="70" name="フローチャート : 判断 69"/>
        <xdr:cNvSpPr/>
      </xdr:nvSpPr>
      <xdr:spPr>
        <a:xfrm>
          <a:off x="3937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119397</xdr:rowOff>
    </xdr:from>
    <xdr:ext cx="736600" cy="259045"/>
    <xdr:sp macro="" textlink="">
      <xdr:nvSpPr>
        <xdr:cNvPr id="71" name="テキスト ボックス 70"/>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58420</xdr:rowOff>
    </xdr:from>
    <xdr:to>
      <xdr:col>4</xdr:col>
      <xdr:colOff>346075</xdr:colOff>
      <xdr:row>37</xdr:row>
      <xdr:rowOff>69850</xdr:rowOff>
    </xdr:to>
    <xdr:cxnSp macro="">
      <xdr:nvCxnSpPr>
        <xdr:cNvPr id="72" name="直線コネクタ 71"/>
        <xdr:cNvCxnSpPr/>
      </xdr:nvCxnSpPr>
      <xdr:spPr>
        <a:xfrm>
          <a:off x="2209800" y="62306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50800</xdr:rowOff>
    </xdr:from>
    <xdr:to>
      <xdr:col>3</xdr:col>
      <xdr:colOff>142875</xdr:colOff>
      <xdr:row>36</xdr:row>
      <xdr:rowOff>58420</xdr:rowOff>
    </xdr:to>
    <xdr:cxnSp macro="">
      <xdr:nvCxnSpPr>
        <xdr:cNvPr id="75" name="直線コネクタ 74"/>
        <xdr:cNvCxnSpPr/>
      </xdr:nvCxnSpPr>
      <xdr:spPr>
        <a:xfrm>
          <a:off x="1320800" y="6223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22860</xdr:rowOff>
    </xdr:from>
    <xdr:to>
      <xdr:col>3</xdr:col>
      <xdr:colOff>193675</xdr:colOff>
      <xdr:row>36</xdr:row>
      <xdr:rowOff>124460</xdr:rowOff>
    </xdr:to>
    <xdr:sp macro="" textlink="">
      <xdr:nvSpPr>
        <xdr:cNvPr id="76" name="フローチャート : 判断 75"/>
        <xdr:cNvSpPr/>
      </xdr:nvSpPr>
      <xdr:spPr>
        <a:xfrm>
          <a:off x="2159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109237</xdr:rowOff>
    </xdr:from>
    <xdr:ext cx="762000" cy="259045"/>
    <xdr:sp macro="" textlink="">
      <xdr:nvSpPr>
        <xdr:cNvPr id="77" name="テキスト ボックス 76"/>
        <xdr:cNvSpPr txBox="1"/>
      </xdr:nvSpPr>
      <xdr:spPr>
        <a:xfrm>
          <a:off x="1828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45720</xdr:rowOff>
    </xdr:from>
    <xdr:to>
      <xdr:col>1</xdr:col>
      <xdr:colOff>676275</xdr:colOff>
      <xdr:row>36</xdr:row>
      <xdr:rowOff>147320</xdr:rowOff>
    </xdr:to>
    <xdr:sp macro="" textlink="">
      <xdr:nvSpPr>
        <xdr:cNvPr id="78" name="フローチャート : 判断 77"/>
        <xdr:cNvSpPr/>
      </xdr:nvSpPr>
      <xdr:spPr>
        <a:xfrm>
          <a:off x="1270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132097</xdr:rowOff>
    </xdr:from>
    <xdr:ext cx="762000" cy="259045"/>
    <xdr:sp macro="" textlink="">
      <xdr:nvSpPr>
        <xdr:cNvPr id="79" name="テキスト ボックス 78"/>
        <xdr:cNvSpPr txBox="1"/>
      </xdr:nvSpPr>
      <xdr:spPr>
        <a:xfrm>
          <a:off x="939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91440</xdr:rowOff>
    </xdr:from>
    <xdr:to>
      <xdr:col>7</xdr:col>
      <xdr:colOff>66675</xdr:colOff>
      <xdr:row>39</xdr:row>
      <xdr:rowOff>21590</xdr:rowOff>
    </xdr:to>
    <xdr:sp macro="" textlink="">
      <xdr:nvSpPr>
        <xdr:cNvPr id="85" name="円/楕円 84"/>
        <xdr:cNvSpPr/>
      </xdr:nvSpPr>
      <xdr:spPr>
        <a:xfrm>
          <a:off x="47752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63517</xdr:rowOff>
    </xdr:from>
    <xdr:ext cx="762000" cy="259045"/>
    <xdr:sp macro="" textlink="">
      <xdr:nvSpPr>
        <xdr:cNvPr id="86" name="人件費該当値テキスト"/>
        <xdr:cNvSpPr txBox="1"/>
      </xdr:nvSpPr>
      <xdr:spPr>
        <a:xfrm>
          <a:off x="49149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45720</xdr:rowOff>
    </xdr:from>
    <xdr:to>
      <xdr:col>5</xdr:col>
      <xdr:colOff>600075</xdr:colOff>
      <xdr:row>38</xdr:row>
      <xdr:rowOff>147320</xdr:rowOff>
    </xdr:to>
    <xdr:sp macro="" textlink="">
      <xdr:nvSpPr>
        <xdr:cNvPr id="87" name="円/楕円 86"/>
        <xdr:cNvSpPr/>
      </xdr:nvSpPr>
      <xdr:spPr>
        <a:xfrm>
          <a:off x="3937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132097</xdr:rowOff>
    </xdr:from>
    <xdr:ext cx="736600" cy="259045"/>
    <xdr:sp macro="" textlink="">
      <xdr:nvSpPr>
        <xdr:cNvPr id="88" name="テキスト ボックス 87"/>
        <xdr:cNvSpPr txBox="1"/>
      </xdr:nvSpPr>
      <xdr:spPr>
        <a:xfrm>
          <a:off x="3606800" y="664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19050</xdr:rowOff>
    </xdr:from>
    <xdr:to>
      <xdr:col>4</xdr:col>
      <xdr:colOff>396875</xdr:colOff>
      <xdr:row>37</xdr:row>
      <xdr:rowOff>120650</xdr:rowOff>
    </xdr:to>
    <xdr:sp macro="" textlink="">
      <xdr:nvSpPr>
        <xdr:cNvPr id="89" name="円/楕円 88"/>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90" name="テキスト ボックス 89"/>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7620</xdr:rowOff>
    </xdr:from>
    <xdr:to>
      <xdr:col>3</xdr:col>
      <xdr:colOff>193675</xdr:colOff>
      <xdr:row>36</xdr:row>
      <xdr:rowOff>109220</xdr:rowOff>
    </xdr:to>
    <xdr:sp macro="" textlink="">
      <xdr:nvSpPr>
        <xdr:cNvPr id="91" name="円/楕円 90"/>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119397</xdr:rowOff>
    </xdr:from>
    <xdr:ext cx="762000" cy="259045"/>
    <xdr:sp macro="" textlink="">
      <xdr:nvSpPr>
        <xdr:cNvPr id="92" name="テキスト ボックス 91"/>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0</xdr:rowOff>
    </xdr:from>
    <xdr:to>
      <xdr:col>1</xdr:col>
      <xdr:colOff>676275</xdr:colOff>
      <xdr:row>36</xdr:row>
      <xdr:rowOff>101600</xdr:rowOff>
    </xdr:to>
    <xdr:sp macro="" textlink="">
      <xdr:nvSpPr>
        <xdr:cNvPr id="93" name="円/楕円 92"/>
        <xdr:cNvSpPr/>
      </xdr:nvSpPr>
      <xdr:spPr>
        <a:xfrm>
          <a:off x="1270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111777</xdr:rowOff>
    </xdr:from>
    <xdr:ext cx="762000" cy="259045"/>
    <xdr:sp macro="" textlink="">
      <xdr:nvSpPr>
        <xdr:cNvPr id="94" name="テキスト ボックス 93"/>
        <xdr:cNvSpPr txBox="1"/>
      </xdr:nvSpPr>
      <xdr:spPr>
        <a:xfrm>
          <a:off x="939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障害者自立支援事業の改正等により微増となった。今後も町単独事業の見直し、対象事業を厳選することにより負担軽減に努める。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69850</xdr:rowOff>
    </xdr:from>
    <xdr:to>
      <xdr:col>24</xdr:col>
      <xdr:colOff>31750</xdr:colOff>
      <xdr:row>20</xdr:row>
      <xdr:rowOff>130266</xdr:rowOff>
    </xdr:to>
    <xdr:cxnSp macro="">
      <xdr:nvCxnSpPr>
        <xdr:cNvPr id="124" name="直線コネクタ 123"/>
        <xdr:cNvCxnSpPr/>
      </xdr:nvCxnSpPr>
      <xdr:spPr>
        <a:xfrm flipV="1">
          <a:off x="16510000" y="2298700"/>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102343</xdr:rowOff>
    </xdr:from>
    <xdr:ext cx="762000" cy="259045"/>
    <xdr:sp macro="" textlink="">
      <xdr:nvSpPr>
        <xdr:cNvPr id="125"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20</xdr:row>
      <xdr:rowOff>130266</xdr:rowOff>
    </xdr:from>
    <xdr:to>
      <xdr:col>24</xdr:col>
      <xdr:colOff>120650</xdr:colOff>
      <xdr:row>20</xdr:row>
      <xdr:rowOff>130266</xdr:rowOff>
    </xdr:to>
    <xdr:cxnSp macro="">
      <xdr:nvCxnSpPr>
        <xdr:cNvPr id="126" name="直線コネクタ 125"/>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156227</xdr:rowOff>
    </xdr:from>
    <xdr:ext cx="762000" cy="259045"/>
    <xdr:sp macro="" textlink="">
      <xdr:nvSpPr>
        <xdr:cNvPr id="127"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8" name="直線コネクタ 127"/>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19231</xdr:rowOff>
    </xdr:from>
    <xdr:to>
      <xdr:col>24</xdr:col>
      <xdr:colOff>31750</xdr:colOff>
      <xdr:row>16</xdr:row>
      <xdr:rowOff>84546</xdr:rowOff>
    </xdr:to>
    <xdr:cxnSp macro="">
      <xdr:nvCxnSpPr>
        <xdr:cNvPr id="129" name="直線コネクタ 128"/>
        <xdr:cNvCxnSpPr/>
      </xdr:nvCxnSpPr>
      <xdr:spPr>
        <a:xfrm>
          <a:off x="15671800" y="2762431"/>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143346</xdr:rowOff>
    </xdr:from>
    <xdr:ext cx="762000" cy="259045"/>
    <xdr:sp macro="" textlink="">
      <xdr:nvSpPr>
        <xdr:cNvPr id="130" name="物件費平均値テキスト"/>
        <xdr:cNvSpPr txBox="1"/>
      </xdr:nvSpPr>
      <xdr:spPr>
        <a:xfrm>
          <a:off x="16598900" y="2543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1270</xdr:rowOff>
    </xdr:from>
    <xdr:to>
      <xdr:col>22</xdr:col>
      <xdr:colOff>565150</xdr:colOff>
      <xdr:row>16</xdr:row>
      <xdr:rowOff>19231</xdr:rowOff>
    </xdr:to>
    <xdr:cxnSp macro="">
      <xdr:nvCxnSpPr>
        <xdr:cNvPr id="132" name="直線コネクタ 131"/>
        <xdr:cNvCxnSpPr/>
      </xdr:nvCxnSpPr>
      <xdr:spPr>
        <a:xfrm>
          <a:off x="14782800" y="2573020"/>
          <a:ext cx="8890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54973</xdr:rowOff>
    </xdr:from>
    <xdr:to>
      <xdr:col>22</xdr:col>
      <xdr:colOff>615950</xdr:colOff>
      <xdr:row>15</xdr:row>
      <xdr:rowOff>156573</xdr:rowOff>
    </xdr:to>
    <xdr:sp macro="" textlink="">
      <xdr:nvSpPr>
        <xdr:cNvPr id="133" name="フローチャート : 判断 132"/>
        <xdr:cNvSpPr/>
      </xdr:nvSpPr>
      <xdr:spPr>
        <a:xfrm>
          <a:off x="156210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166750</xdr:rowOff>
    </xdr:from>
    <xdr:ext cx="736600" cy="259045"/>
    <xdr:sp macro="" textlink="">
      <xdr:nvSpPr>
        <xdr:cNvPr id="134" name="テキスト ボックス 133"/>
        <xdr:cNvSpPr txBox="1"/>
      </xdr:nvSpPr>
      <xdr:spPr>
        <a:xfrm>
          <a:off x="15290800" y="2395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107406</xdr:rowOff>
    </xdr:from>
    <xdr:to>
      <xdr:col>21</xdr:col>
      <xdr:colOff>361950</xdr:colOff>
      <xdr:row>15</xdr:row>
      <xdr:rowOff>1270</xdr:rowOff>
    </xdr:to>
    <xdr:cxnSp macro="">
      <xdr:nvCxnSpPr>
        <xdr:cNvPr id="135" name="直線コネクタ 134"/>
        <xdr:cNvCxnSpPr/>
      </xdr:nvCxnSpPr>
      <xdr:spPr>
        <a:xfrm>
          <a:off x="13893800" y="250770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48441</xdr:rowOff>
    </xdr:from>
    <xdr:to>
      <xdr:col>21</xdr:col>
      <xdr:colOff>412750</xdr:colOff>
      <xdr:row>15</xdr:row>
      <xdr:rowOff>150041</xdr:rowOff>
    </xdr:to>
    <xdr:sp macro="" textlink="">
      <xdr:nvSpPr>
        <xdr:cNvPr id="136" name="フローチャート : 判断 135"/>
        <xdr:cNvSpPr/>
      </xdr:nvSpPr>
      <xdr:spPr>
        <a:xfrm>
          <a:off x="14732000" y="262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134818</xdr:rowOff>
    </xdr:from>
    <xdr:ext cx="762000" cy="259045"/>
    <xdr:sp macro="" textlink="">
      <xdr:nvSpPr>
        <xdr:cNvPr id="137" name="テキスト ボックス 136"/>
        <xdr:cNvSpPr txBox="1"/>
      </xdr:nvSpPr>
      <xdr:spPr>
        <a:xfrm>
          <a:off x="14401800" y="270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87812</xdr:rowOff>
    </xdr:from>
    <xdr:to>
      <xdr:col>20</xdr:col>
      <xdr:colOff>158750</xdr:colOff>
      <xdr:row>14</xdr:row>
      <xdr:rowOff>107406</xdr:rowOff>
    </xdr:to>
    <xdr:cxnSp macro="">
      <xdr:nvCxnSpPr>
        <xdr:cNvPr id="138" name="直線コネクタ 137"/>
        <xdr:cNvCxnSpPr/>
      </xdr:nvCxnSpPr>
      <xdr:spPr>
        <a:xfrm>
          <a:off x="13004800" y="248811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2721</xdr:rowOff>
    </xdr:from>
    <xdr:to>
      <xdr:col>20</xdr:col>
      <xdr:colOff>209550</xdr:colOff>
      <xdr:row>15</xdr:row>
      <xdr:rowOff>104321</xdr:rowOff>
    </xdr:to>
    <xdr:sp macro="" textlink="">
      <xdr:nvSpPr>
        <xdr:cNvPr id="139" name="フローチャート : 判断 138"/>
        <xdr:cNvSpPr/>
      </xdr:nvSpPr>
      <xdr:spPr>
        <a:xfrm>
          <a:off x="13843000" y="25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89098</xdr:rowOff>
    </xdr:from>
    <xdr:ext cx="762000" cy="259045"/>
    <xdr:sp macro="" textlink="">
      <xdr:nvSpPr>
        <xdr:cNvPr id="140" name="テキスト ボックス 139"/>
        <xdr:cNvSpPr txBox="1"/>
      </xdr:nvSpPr>
      <xdr:spPr>
        <a:xfrm>
          <a:off x="13512800" y="266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141514</xdr:rowOff>
    </xdr:from>
    <xdr:to>
      <xdr:col>19</xdr:col>
      <xdr:colOff>6350</xdr:colOff>
      <xdr:row>15</xdr:row>
      <xdr:rowOff>71664</xdr:rowOff>
    </xdr:to>
    <xdr:sp macro="" textlink="">
      <xdr:nvSpPr>
        <xdr:cNvPr id="141" name="フローチャート : 判断 140"/>
        <xdr:cNvSpPr/>
      </xdr:nvSpPr>
      <xdr:spPr>
        <a:xfrm>
          <a:off x="129540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56441</xdr:rowOff>
    </xdr:from>
    <xdr:ext cx="762000" cy="259045"/>
    <xdr:sp macro="" textlink="">
      <xdr:nvSpPr>
        <xdr:cNvPr id="142" name="テキスト ボックス 141"/>
        <xdr:cNvSpPr txBox="1"/>
      </xdr:nvSpPr>
      <xdr:spPr>
        <a:xfrm>
          <a:off x="12623800" y="262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33746</xdr:rowOff>
    </xdr:from>
    <xdr:to>
      <xdr:col>24</xdr:col>
      <xdr:colOff>82550</xdr:colOff>
      <xdr:row>16</xdr:row>
      <xdr:rowOff>135346</xdr:rowOff>
    </xdr:to>
    <xdr:sp macro="" textlink="">
      <xdr:nvSpPr>
        <xdr:cNvPr id="148" name="円/楕円 147"/>
        <xdr:cNvSpPr/>
      </xdr:nvSpPr>
      <xdr:spPr>
        <a:xfrm>
          <a:off x="16459200" y="277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5823</xdr:rowOff>
    </xdr:from>
    <xdr:ext cx="762000" cy="259045"/>
    <xdr:sp macro="" textlink="">
      <xdr:nvSpPr>
        <xdr:cNvPr id="149" name="物件費該当値テキスト"/>
        <xdr:cNvSpPr txBox="1"/>
      </xdr:nvSpPr>
      <xdr:spPr>
        <a:xfrm>
          <a:off x="16598900" y="2749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139881</xdr:rowOff>
    </xdr:from>
    <xdr:to>
      <xdr:col>22</xdr:col>
      <xdr:colOff>615950</xdr:colOff>
      <xdr:row>16</xdr:row>
      <xdr:rowOff>70031</xdr:rowOff>
    </xdr:to>
    <xdr:sp macro="" textlink="">
      <xdr:nvSpPr>
        <xdr:cNvPr id="150" name="円/楕円 149"/>
        <xdr:cNvSpPr/>
      </xdr:nvSpPr>
      <xdr:spPr>
        <a:xfrm>
          <a:off x="15621000" y="271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54808</xdr:rowOff>
    </xdr:from>
    <xdr:ext cx="736600" cy="259045"/>
    <xdr:sp macro="" textlink="">
      <xdr:nvSpPr>
        <xdr:cNvPr id="151" name="テキスト ボックス 150"/>
        <xdr:cNvSpPr txBox="1"/>
      </xdr:nvSpPr>
      <xdr:spPr>
        <a:xfrm>
          <a:off x="15290800" y="2798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121920</xdr:rowOff>
    </xdr:from>
    <xdr:to>
      <xdr:col>21</xdr:col>
      <xdr:colOff>412750</xdr:colOff>
      <xdr:row>15</xdr:row>
      <xdr:rowOff>52070</xdr:rowOff>
    </xdr:to>
    <xdr:sp macro="" textlink="">
      <xdr:nvSpPr>
        <xdr:cNvPr id="152" name="円/楕円 151"/>
        <xdr:cNvSpPr/>
      </xdr:nvSpPr>
      <xdr:spPr>
        <a:xfrm>
          <a:off x="14732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62247</xdr:rowOff>
    </xdr:from>
    <xdr:ext cx="762000" cy="259045"/>
    <xdr:sp macro="" textlink="">
      <xdr:nvSpPr>
        <xdr:cNvPr id="153" name="テキスト ボックス 152"/>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56606</xdr:rowOff>
    </xdr:from>
    <xdr:to>
      <xdr:col>20</xdr:col>
      <xdr:colOff>209550</xdr:colOff>
      <xdr:row>14</xdr:row>
      <xdr:rowOff>158206</xdr:rowOff>
    </xdr:to>
    <xdr:sp macro="" textlink="">
      <xdr:nvSpPr>
        <xdr:cNvPr id="154" name="円/楕円 153"/>
        <xdr:cNvSpPr/>
      </xdr:nvSpPr>
      <xdr:spPr>
        <a:xfrm>
          <a:off x="13843000" y="245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168383</xdr:rowOff>
    </xdr:from>
    <xdr:ext cx="762000" cy="259045"/>
    <xdr:sp macro="" textlink="">
      <xdr:nvSpPr>
        <xdr:cNvPr id="155" name="テキスト ボックス 154"/>
        <xdr:cNvSpPr txBox="1"/>
      </xdr:nvSpPr>
      <xdr:spPr>
        <a:xfrm>
          <a:off x="13512800" y="222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37012</xdr:rowOff>
    </xdr:from>
    <xdr:to>
      <xdr:col>19</xdr:col>
      <xdr:colOff>6350</xdr:colOff>
      <xdr:row>14</xdr:row>
      <xdr:rowOff>138612</xdr:rowOff>
    </xdr:to>
    <xdr:sp macro="" textlink="">
      <xdr:nvSpPr>
        <xdr:cNvPr id="156" name="円/楕円 155"/>
        <xdr:cNvSpPr/>
      </xdr:nvSpPr>
      <xdr:spPr>
        <a:xfrm>
          <a:off x="12954000" y="243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148789</xdr:rowOff>
    </xdr:from>
    <xdr:ext cx="762000" cy="259045"/>
    <xdr:sp macro="" textlink="">
      <xdr:nvSpPr>
        <xdr:cNvPr id="157" name="テキスト ボックス 156"/>
        <xdr:cNvSpPr txBox="1"/>
      </xdr:nvSpPr>
      <xdr:spPr>
        <a:xfrm>
          <a:off x="12623800" y="220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障害者自立支援事業の改正等により微増となった。今後も町単独事業の見直し、対象事業を厳選することにより負担軽減に努める。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60</xdr:row>
      <xdr:rowOff>88900</xdr:rowOff>
    </xdr:to>
    <xdr:cxnSp macro="">
      <xdr:nvCxnSpPr>
        <xdr:cNvPr id="185" name="直線コネクタ 184"/>
        <xdr:cNvCxnSpPr/>
      </xdr:nvCxnSpPr>
      <xdr:spPr>
        <a:xfrm flipV="1">
          <a:off x="4826000" y="90995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60977</xdr:rowOff>
    </xdr:from>
    <xdr:ext cx="762000" cy="259045"/>
    <xdr:sp macro="" textlink="">
      <xdr:nvSpPr>
        <xdr:cNvPr id="186" name="扶助費最小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60</xdr:row>
      <xdr:rowOff>88900</xdr:rowOff>
    </xdr:from>
    <xdr:to>
      <xdr:col>7</xdr:col>
      <xdr:colOff>104775</xdr:colOff>
      <xdr:row>60</xdr:row>
      <xdr:rowOff>88900</xdr:rowOff>
    </xdr:to>
    <xdr:cxnSp macro="">
      <xdr:nvCxnSpPr>
        <xdr:cNvPr id="187" name="直線コネクタ 186"/>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8"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9" name="直線コネクタ 188"/>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12700</xdr:rowOff>
    </xdr:from>
    <xdr:to>
      <xdr:col>7</xdr:col>
      <xdr:colOff>15875</xdr:colOff>
      <xdr:row>53</xdr:row>
      <xdr:rowOff>31750</xdr:rowOff>
    </xdr:to>
    <xdr:cxnSp macro="">
      <xdr:nvCxnSpPr>
        <xdr:cNvPr id="190" name="直線コネクタ 189"/>
        <xdr:cNvCxnSpPr/>
      </xdr:nvCxnSpPr>
      <xdr:spPr>
        <a:xfrm>
          <a:off x="3987800" y="90995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10177</xdr:rowOff>
    </xdr:from>
    <xdr:ext cx="762000" cy="259045"/>
    <xdr:sp macro="" textlink="">
      <xdr:nvSpPr>
        <xdr:cNvPr id="191" name="扶助費平均値テキスト"/>
        <xdr:cNvSpPr txBox="1"/>
      </xdr:nvSpPr>
      <xdr:spPr>
        <a:xfrm>
          <a:off x="4914900" y="943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192" name="フローチャート : 判断 191"/>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146050</xdr:rowOff>
    </xdr:from>
    <xdr:to>
      <xdr:col>5</xdr:col>
      <xdr:colOff>549275</xdr:colOff>
      <xdr:row>53</xdr:row>
      <xdr:rowOff>12700</xdr:rowOff>
    </xdr:to>
    <xdr:cxnSp macro="">
      <xdr:nvCxnSpPr>
        <xdr:cNvPr id="193" name="直線コネクタ 192"/>
        <xdr:cNvCxnSpPr/>
      </xdr:nvCxnSpPr>
      <xdr:spPr>
        <a:xfrm>
          <a:off x="3098800" y="9061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95250</xdr:rowOff>
    </xdr:from>
    <xdr:to>
      <xdr:col>5</xdr:col>
      <xdr:colOff>600075</xdr:colOff>
      <xdr:row>55</xdr:row>
      <xdr:rowOff>25400</xdr:rowOff>
    </xdr:to>
    <xdr:sp macro="" textlink="">
      <xdr:nvSpPr>
        <xdr:cNvPr id="194" name="フローチャート : 判断 193"/>
        <xdr:cNvSpPr/>
      </xdr:nvSpPr>
      <xdr:spPr>
        <a:xfrm>
          <a:off x="3937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10177</xdr:rowOff>
    </xdr:from>
    <xdr:ext cx="736600" cy="259045"/>
    <xdr:sp macro="" textlink="">
      <xdr:nvSpPr>
        <xdr:cNvPr id="195" name="テキスト ボックス 194"/>
        <xdr:cNvSpPr txBox="1"/>
      </xdr:nvSpPr>
      <xdr:spPr>
        <a:xfrm>
          <a:off x="3606800" y="943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107950</xdr:rowOff>
    </xdr:from>
    <xdr:to>
      <xdr:col>4</xdr:col>
      <xdr:colOff>346075</xdr:colOff>
      <xdr:row>52</xdr:row>
      <xdr:rowOff>146050</xdr:rowOff>
    </xdr:to>
    <xdr:cxnSp macro="">
      <xdr:nvCxnSpPr>
        <xdr:cNvPr id="196" name="直線コネクタ 195"/>
        <xdr:cNvCxnSpPr/>
      </xdr:nvCxnSpPr>
      <xdr:spPr>
        <a:xfrm>
          <a:off x="2209800" y="9023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57150</xdr:rowOff>
    </xdr:from>
    <xdr:to>
      <xdr:col>4</xdr:col>
      <xdr:colOff>396875</xdr:colOff>
      <xdr:row>54</xdr:row>
      <xdr:rowOff>158750</xdr:rowOff>
    </xdr:to>
    <xdr:sp macro="" textlink="">
      <xdr:nvSpPr>
        <xdr:cNvPr id="197" name="フローチャート : 判断 196"/>
        <xdr:cNvSpPr/>
      </xdr:nvSpPr>
      <xdr:spPr>
        <a:xfrm>
          <a:off x="3048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143527</xdr:rowOff>
    </xdr:from>
    <xdr:ext cx="762000" cy="259045"/>
    <xdr:sp macro="" textlink="">
      <xdr:nvSpPr>
        <xdr:cNvPr id="198" name="テキスト ボックス 197"/>
        <xdr:cNvSpPr txBox="1"/>
      </xdr:nvSpPr>
      <xdr:spPr>
        <a:xfrm>
          <a:off x="2717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88900</xdr:rowOff>
    </xdr:from>
    <xdr:to>
      <xdr:col>3</xdr:col>
      <xdr:colOff>142875</xdr:colOff>
      <xdr:row>52</xdr:row>
      <xdr:rowOff>107950</xdr:rowOff>
    </xdr:to>
    <xdr:cxnSp macro="">
      <xdr:nvCxnSpPr>
        <xdr:cNvPr id="199" name="直線コネクタ 198"/>
        <xdr:cNvCxnSpPr/>
      </xdr:nvCxnSpPr>
      <xdr:spPr>
        <a:xfrm>
          <a:off x="1320800" y="9004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38100</xdr:rowOff>
    </xdr:from>
    <xdr:to>
      <xdr:col>3</xdr:col>
      <xdr:colOff>193675</xdr:colOff>
      <xdr:row>54</xdr:row>
      <xdr:rowOff>139700</xdr:rowOff>
    </xdr:to>
    <xdr:sp macro="" textlink="">
      <xdr:nvSpPr>
        <xdr:cNvPr id="200" name="フローチャート : 判断 199"/>
        <xdr:cNvSpPr/>
      </xdr:nvSpPr>
      <xdr:spPr>
        <a:xfrm>
          <a:off x="2159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124477</xdr:rowOff>
    </xdr:from>
    <xdr:ext cx="762000" cy="259045"/>
    <xdr:sp macro="" textlink="">
      <xdr:nvSpPr>
        <xdr:cNvPr id="201" name="テキスト ボックス 200"/>
        <xdr:cNvSpPr txBox="1"/>
      </xdr:nvSpPr>
      <xdr:spPr>
        <a:xfrm>
          <a:off x="1828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19050</xdr:rowOff>
    </xdr:from>
    <xdr:to>
      <xdr:col>1</xdr:col>
      <xdr:colOff>676275</xdr:colOff>
      <xdr:row>54</xdr:row>
      <xdr:rowOff>120650</xdr:rowOff>
    </xdr:to>
    <xdr:sp macro="" textlink="">
      <xdr:nvSpPr>
        <xdr:cNvPr id="202" name="フローチャート : 判断 201"/>
        <xdr:cNvSpPr/>
      </xdr:nvSpPr>
      <xdr:spPr>
        <a:xfrm>
          <a:off x="1270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105427</xdr:rowOff>
    </xdr:from>
    <xdr:ext cx="762000" cy="259045"/>
    <xdr:sp macro="" textlink="">
      <xdr:nvSpPr>
        <xdr:cNvPr id="203" name="テキスト ボックス 202"/>
        <xdr:cNvSpPr txBox="1"/>
      </xdr:nvSpPr>
      <xdr:spPr>
        <a:xfrm>
          <a:off x="939800" y="936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52</xdr:row>
      <xdr:rowOff>152400</xdr:rowOff>
    </xdr:from>
    <xdr:to>
      <xdr:col>7</xdr:col>
      <xdr:colOff>66675</xdr:colOff>
      <xdr:row>53</xdr:row>
      <xdr:rowOff>82550</xdr:rowOff>
    </xdr:to>
    <xdr:sp macro="" textlink="">
      <xdr:nvSpPr>
        <xdr:cNvPr id="209" name="円/楕円 208"/>
        <xdr:cNvSpPr/>
      </xdr:nvSpPr>
      <xdr:spPr>
        <a:xfrm>
          <a:off x="47752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60977</xdr:rowOff>
    </xdr:from>
    <xdr:ext cx="762000" cy="259045"/>
    <xdr:sp macro="" textlink="">
      <xdr:nvSpPr>
        <xdr:cNvPr id="210" name="扶助費該当値テキスト"/>
        <xdr:cNvSpPr txBox="1"/>
      </xdr:nvSpPr>
      <xdr:spPr>
        <a:xfrm>
          <a:off x="4914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133350</xdr:rowOff>
    </xdr:from>
    <xdr:to>
      <xdr:col>5</xdr:col>
      <xdr:colOff>600075</xdr:colOff>
      <xdr:row>53</xdr:row>
      <xdr:rowOff>63500</xdr:rowOff>
    </xdr:to>
    <xdr:sp macro="" textlink="">
      <xdr:nvSpPr>
        <xdr:cNvPr id="211" name="円/楕円 210"/>
        <xdr:cNvSpPr/>
      </xdr:nvSpPr>
      <xdr:spPr>
        <a:xfrm>
          <a:off x="3937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73677</xdr:rowOff>
    </xdr:from>
    <xdr:ext cx="736600" cy="259045"/>
    <xdr:sp macro="" textlink="">
      <xdr:nvSpPr>
        <xdr:cNvPr id="212" name="テキスト ボックス 211"/>
        <xdr:cNvSpPr txBox="1"/>
      </xdr:nvSpPr>
      <xdr:spPr>
        <a:xfrm>
          <a:off x="3606800" y="881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95250</xdr:rowOff>
    </xdr:from>
    <xdr:to>
      <xdr:col>4</xdr:col>
      <xdr:colOff>396875</xdr:colOff>
      <xdr:row>53</xdr:row>
      <xdr:rowOff>25400</xdr:rowOff>
    </xdr:to>
    <xdr:sp macro="" textlink="">
      <xdr:nvSpPr>
        <xdr:cNvPr id="213" name="円/楕円 212"/>
        <xdr:cNvSpPr/>
      </xdr:nvSpPr>
      <xdr:spPr>
        <a:xfrm>
          <a:off x="30480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35577</xdr:rowOff>
    </xdr:from>
    <xdr:ext cx="762000" cy="259045"/>
    <xdr:sp macro="" textlink="">
      <xdr:nvSpPr>
        <xdr:cNvPr id="214" name="テキスト ボックス 213"/>
        <xdr:cNvSpPr txBox="1"/>
      </xdr:nvSpPr>
      <xdr:spPr>
        <a:xfrm>
          <a:off x="2717800" y="877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57150</xdr:rowOff>
    </xdr:from>
    <xdr:to>
      <xdr:col>3</xdr:col>
      <xdr:colOff>193675</xdr:colOff>
      <xdr:row>52</xdr:row>
      <xdr:rowOff>158750</xdr:rowOff>
    </xdr:to>
    <xdr:sp macro="" textlink="">
      <xdr:nvSpPr>
        <xdr:cNvPr id="215" name="円/楕円 214"/>
        <xdr:cNvSpPr/>
      </xdr:nvSpPr>
      <xdr:spPr>
        <a:xfrm>
          <a:off x="2159000" y="897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50</xdr:row>
      <xdr:rowOff>168927</xdr:rowOff>
    </xdr:from>
    <xdr:ext cx="762000" cy="259045"/>
    <xdr:sp macro="" textlink="">
      <xdr:nvSpPr>
        <xdr:cNvPr id="216" name="テキスト ボックス 215"/>
        <xdr:cNvSpPr txBox="1"/>
      </xdr:nvSpPr>
      <xdr:spPr>
        <a:xfrm>
          <a:off x="1828800" y="874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38100</xdr:rowOff>
    </xdr:from>
    <xdr:to>
      <xdr:col>1</xdr:col>
      <xdr:colOff>676275</xdr:colOff>
      <xdr:row>52</xdr:row>
      <xdr:rowOff>139700</xdr:rowOff>
    </xdr:to>
    <xdr:sp macro="" textlink="">
      <xdr:nvSpPr>
        <xdr:cNvPr id="217" name="円/楕円 216"/>
        <xdr:cNvSpPr/>
      </xdr:nvSpPr>
      <xdr:spPr>
        <a:xfrm>
          <a:off x="1270000" y="8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50</xdr:row>
      <xdr:rowOff>149877</xdr:rowOff>
    </xdr:from>
    <xdr:ext cx="762000" cy="259045"/>
    <xdr:sp macro="" textlink="">
      <xdr:nvSpPr>
        <xdr:cNvPr id="218" name="テキスト ボックス 217"/>
        <xdr:cNvSpPr txBox="1"/>
      </xdr:nvSpPr>
      <xdr:spPr>
        <a:xfrm>
          <a:off x="939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簡易水道事業・集落排水事業等の各事業会計で独立採算がとれるよう経営健全化計画を策定し、歳出の削減に努める。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62</xdr:row>
      <xdr:rowOff>12700</xdr:rowOff>
    </xdr:to>
    <xdr:cxnSp macro="">
      <xdr:nvCxnSpPr>
        <xdr:cNvPr id="246" name="直線コネクタ 245"/>
        <xdr:cNvCxnSpPr/>
      </xdr:nvCxnSpPr>
      <xdr:spPr>
        <a:xfrm flipV="1">
          <a:off x="16510000" y="92252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49"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0" name="直線コネクタ 249"/>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77470</xdr:rowOff>
    </xdr:from>
    <xdr:to>
      <xdr:col>24</xdr:col>
      <xdr:colOff>31750</xdr:colOff>
      <xdr:row>55</xdr:row>
      <xdr:rowOff>85090</xdr:rowOff>
    </xdr:to>
    <xdr:cxnSp macro="">
      <xdr:nvCxnSpPr>
        <xdr:cNvPr id="251" name="直線コネクタ 250"/>
        <xdr:cNvCxnSpPr/>
      </xdr:nvCxnSpPr>
      <xdr:spPr>
        <a:xfrm>
          <a:off x="15671800" y="95072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132097</xdr:rowOff>
    </xdr:from>
    <xdr:ext cx="762000" cy="259045"/>
    <xdr:sp macro="" textlink="">
      <xdr:nvSpPr>
        <xdr:cNvPr id="252" name="その他平均値テキスト"/>
        <xdr:cNvSpPr txBox="1"/>
      </xdr:nvSpPr>
      <xdr:spPr>
        <a:xfrm>
          <a:off x="16598900" y="973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160020</xdr:rowOff>
    </xdr:from>
    <xdr:to>
      <xdr:col>24</xdr:col>
      <xdr:colOff>82550</xdr:colOff>
      <xdr:row>57</xdr:row>
      <xdr:rowOff>90170</xdr:rowOff>
    </xdr:to>
    <xdr:sp macro="" textlink="">
      <xdr:nvSpPr>
        <xdr:cNvPr id="253" name="フローチャート : 判断 252"/>
        <xdr:cNvSpPr/>
      </xdr:nvSpPr>
      <xdr:spPr>
        <a:xfrm>
          <a:off x="164592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46990</xdr:rowOff>
    </xdr:from>
    <xdr:to>
      <xdr:col>22</xdr:col>
      <xdr:colOff>565150</xdr:colOff>
      <xdr:row>55</xdr:row>
      <xdr:rowOff>77470</xdr:rowOff>
    </xdr:to>
    <xdr:cxnSp macro="">
      <xdr:nvCxnSpPr>
        <xdr:cNvPr id="254" name="直線コネクタ 253"/>
        <xdr:cNvCxnSpPr/>
      </xdr:nvCxnSpPr>
      <xdr:spPr>
        <a:xfrm>
          <a:off x="14782800" y="9476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118110</xdr:rowOff>
    </xdr:from>
    <xdr:to>
      <xdr:col>22</xdr:col>
      <xdr:colOff>615950</xdr:colOff>
      <xdr:row>56</xdr:row>
      <xdr:rowOff>48260</xdr:rowOff>
    </xdr:to>
    <xdr:sp macro="" textlink="">
      <xdr:nvSpPr>
        <xdr:cNvPr id="255" name="フローチャート : 判断 254"/>
        <xdr:cNvSpPr/>
      </xdr:nvSpPr>
      <xdr:spPr>
        <a:xfrm>
          <a:off x="15621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33037</xdr:rowOff>
    </xdr:from>
    <xdr:ext cx="736600" cy="259045"/>
    <xdr:sp macro="" textlink="">
      <xdr:nvSpPr>
        <xdr:cNvPr id="256" name="テキスト ボックス 255"/>
        <xdr:cNvSpPr txBox="1"/>
      </xdr:nvSpPr>
      <xdr:spPr>
        <a:xfrm>
          <a:off x="15290800" y="9634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119380</xdr:rowOff>
    </xdr:from>
    <xdr:to>
      <xdr:col>21</xdr:col>
      <xdr:colOff>361950</xdr:colOff>
      <xdr:row>55</xdr:row>
      <xdr:rowOff>46990</xdr:rowOff>
    </xdr:to>
    <xdr:cxnSp macro="">
      <xdr:nvCxnSpPr>
        <xdr:cNvPr id="257" name="直線コネクタ 256"/>
        <xdr:cNvCxnSpPr/>
      </xdr:nvCxnSpPr>
      <xdr:spPr>
        <a:xfrm>
          <a:off x="13893800" y="93776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8" name="フローチャート : 判断 257"/>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71137</xdr:rowOff>
    </xdr:from>
    <xdr:ext cx="762000" cy="259045"/>
    <xdr:sp macro="" textlink="">
      <xdr:nvSpPr>
        <xdr:cNvPr id="259" name="テキスト ボックス 258"/>
        <xdr:cNvSpPr txBox="1"/>
      </xdr:nvSpPr>
      <xdr:spPr>
        <a:xfrm>
          <a:off x="14401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104140</xdr:rowOff>
    </xdr:from>
    <xdr:to>
      <xdr:col>20</xdr:col>
      <xdr:colOff>158750</xdr:colOff>
      <xdr:row>54</xdr:row>
      <xdr:rowOff>119380</xdr:rowOff>
    </xdr:to>
    <xdr:cxnSp macro="">
      <xdr:nvCxnSpPr>
        <xdr:cNvPr id="260" name="直線コネクタ 259"/>
        <xdr:cNvCxnSpPr/>
      </xdr:nvCxnSpPr>
      <xdr:spPr>
        <a:xfrm>
          <a:off x="13004800" y="9362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125730</xdr:rowOff>
    </xdr:from>
    <xdr:to>
      <xdr:col>20</xdr:col>
      <xdr:colOff>209550</xdr:colOff>
      <xdr:row>56</xdr:row>
      <xdr:rowOff>55880</xdr:rowOff>
    </xdr:to>
    <xdr:sp macro="" textlink="">
      <xdr:nvSpPr>
        <xdr:cNvPr id="261" name="フローチャート : 判断 260"/>
        <xdr:cNvSpPr/>
      </xdr:nvSpPr>
      <xdr:spPr>
        <a:xfrm>
          <a:off x="13843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40657</xdr:rowOff>
    </xdr:from>
    <xdr:ext cx="762000" cy="259045"/>
    <xdr:sp macro="" textlink="">
      <xdr:nvSpPr>
        <xdr:cNvPr id="262" name="テキスト ボックス 261"/>
        <xdr:cNvSpPr txBox="1"/>
      </xdr:nvSpPr>
      <xdr:spPr>
        <a:xfrm>
          <a:off x="13512800" y="964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102870</xdr:rowOff>
    </xdr:from>
    <xdr:to>
      <xdr:col>19</xdr:col>
      <xdr:colOff>6350</xdr:colOff>
      <xdr:row>56</xdr:row>
      <xdr:rowOff>33020</xdr:rowOff>
    </xdr:to>
    <xdr:sp macro="" textlink="">
      <xdr:nvSpPr>
        <xdr:cNvPr id="263" name="フローチャート : 判断 262"/>
        <xdr:cNvSpPr/>
      </xdr:nvSpPr>
      <xdr:spPr>
        <a:xfrm>
          <a:off x="12954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17797</xdr:rowOff>
    </xdr:from>
    <xdr:ext cx="762000" cy="259045"/>
    <xdr:sp macro="" textlink="">
      <xdr:nvSpPr>
        <xdr:cNvPr id="264" name="テキスト ボックス 263"/>
        <xdr:cNvSpPr txBox="1"/>
      </xdr:nvSpPr>
      <xdr:spPr>
        <a:xfrm>
          <a:off x="12623800" y="961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34290</xdr:rowOff>
    </xdr:from>
    <xdr:to>
      <xdr:col>24</xdr:col>
      <xdr:colOff>82550</xdr:colOff>
      <xdr:row>55</xdr:row>
      <xdr:rowOff>135890</xdr:rowOff>
    </xdr:to>
    <xdr:sp macro="" textlink="">
      <xdr:nvSpPr>
        <xdr:cNvPr id="270" name="円/楕円 269"/>
        <xdr:cNvSpPr/>
      </xdr:nvSpPr>
      <xdr:spPr>
        <a:xfrm>
          <a:off x="164592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50817</xdr:rowOff>
    </xdr:from>
    <xdr:ext cx="762000" cy="259045"/>
    <xdr:sp macro="" textlink="">
      <xdr:nvSpPr>
        <xdr:cNvPr id="271" name="その他該当値テキスト"/>
        <xdr:cNvSpPr txBox="1"/>
      </xdr:nvSpPr>
      <xdr:spPr>
        <a:xfrm>
          <a:off x="165989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26670</xdr:rowOff>
    </xdr:from>
    <xdr:to>
      <xdr:col>22</xdr:col>
      <xdr:colOff>615950</xdr:colOff>
      <xdr:row>55</xdr:row>
      <xdr:rowOff>128270</xdr:rowOff>
    </xdr:to>
    <xdr:sp macro="" textlink="">
      <xdr:nvSpPr>
        <xdr:cNvPr id="272" name="円/楕円 271"/>
        <xdr:cNvSpPr/>
      </xdr:nvSpPr>
      <xdr:spPr>
        <a:xfrm>
          <a:off x="15621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138447</xdr:rowOff>
    </xdr:from>
    <xdr:ext cx="736600" cy="259045"/>
    <xdr:sp macro="" textlink="">
      <xdr:nvSpPr>
        <xdr:cNvPr id="273" name="テキスト ボックス 272"/>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167640</xdr:rowOff>
    </xdr:from>
    <xdr:to>
      <xdr:col>21</xdr:col>
      <xdr:colOff>412750</xdr:colOff>
      <xdr:row>55</xdr:row>
      <xdr:rowOff>97790</xdr:rowOff>
    </xdr:to>
    <xdr:sp macro="" textlink="">
      <xdr:nvSpPr>
        <xdr:cNvPr id="274" name="円/楕円 273"/>
        <xdr:cNvSpPr/>
      </xdr:nvSpPr>
      <xdr:spPr>
        <a:xfrm>
          <a:off x="14732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107967</xdr:rowOff>
    </xdr:from>
    <xdr:ext cx="762000" cy="259045"/>
    <xdr:sp macro="" textlink="">
      <xdr:nvSpPr>
        <xdr:cNvPr id="275" name="テキスト ボックス 274"/>
        <xdr:cNvSpPr txBox="1"/>
      </xdr:nvSpPr>
      <xdr:spPr>
        <a:xfrm>
          <a:off x="14401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68580</xdr:rowOff>
    </xdr:from>
    <xdr:to>
      <xdr:col>20</xdr:col>
      <xdr:colOff>209550</xdr:colOff>
      <xdr:row>54</xdr:row>
      <xdr:rowOff>170180</xdr:rowOff>
    </xdr:to>
    <xdr:sp macro="" textlink="">
      <xdr:nvSpPr>
        <xdr:cNvPr id="276" name="円/楕円 275"/>
        <xdr:cNvSpPr/>
      </xdr:nvSpPr>
      <xdr:spPr>
        <a:xfrm>
          <a:off x="13843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8907</xdr:rowOff>
    </xdr:from>
    <xdr:ext cx="762000" cy="259045"/>
    <xdr:sp macro="" textlink="">
      <xdr:nvSpPr>
        <xdr:cNvPr id="277" name="テキスト ボックス 276"/>
        <xdr:cNvSpPr txBox="1"/>
      </xdr:nvSpPr>
      <xdr:spPr>
        <a:xfrm>
          <a:off x="13512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53340</xdr:rowOff>
    </xdr:from>
    <xdr:to>
      <xdr:col>19</xdr:col>
      <xdr:colOff>6350</xdr:colOff>
      <xdr:row>54</xdr:row>
      <xdr:rowOff>154940</xdr:rowOff>
    </xdr:to>
    <xdr:sp macro="" textlink="">
      <xdr:nvSpPr>
        <xdr:cNvPr id="278" name="円/楕円 277"/>
        <xdr:cNvSpPr/>
      </xdr:nvSpPr>
      <xdr:spPr>
        <a:xfrm>
          <a:off x="12954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165117</xdr:rowOff>
    </xdr:from>
    <xdr:ext cx="762000" cy="259045"/>
    <xdr:sp macro="" textlink="">
      <xdr:nvSpPr>
        <xdr:cNvPr id="279" name="テキスト ボックス 278"/>
        <xdr:cNvSpPr txBox="1"/>
      </xdr:nvSpPr>
      <xdr:spPr>
        <a:xfrm>
          <a:off x="12623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町単独事業を厳選するとともに、事業内容の精査を行い、併せて各種団体への補助金についても事業内容を精査見直しを行い削減に努める。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xdr:rowOff>
    </xdr:from>
    <xdr:to>
      <xdr:col>24</xdr:col>
      <xdr:colOff>31750</xdr:colOff>
      <xdr:row>40</xdr:row>
      <xdr:rowOff>17272</xdr:rowOff>
    </xdr:to>
    <xdr:cxnSp macro="">
      <xdr:nvCxnSpPr>
        <xdr:cNvPr id="304" name="直線コネクタ 303"/>
        <xdr:cNvCxnSpPr/>
      </xdr:nvCxnSpPr>
      <xdr:spPr>
        <a:xfrm flipV="1">
          <a:off x="16510000" y="58374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5"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6" name="直線コネクタ 305"/>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34</xdr:row>
      <xdr:rowOff>8128</xdr:rowOff>
    </xdr:from>
    <xdr:to>
      <xdr:col>24</xdr:col>
      <xdr:colOff>120650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5842</xdr:rowOff>
    </xdr:from>
    <xdr:to>
      <xdr:col>24</xdr:col>
      <xdr:colOff>31750</xdr:colOff>
      <xdr:row>35</xdr:row>
      <xdr:rowOff>97282</xdr:rowOff>
    </xdr:to>
    <xdr:cxnSp macro="">
      <xdr:nvCxnSpPr>
        <xdr:cNvPr id="309" name="直線コネクタ 308"/>
        <xdr:cNvCxnSpPr/>
      </xdr:nvCxnSpPr>
      <xdr:spPr>
        <a:xfrm>
          <a:off x="15671800" y="600659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116857</xdr:rowOff>
    </xdr:from>
    <xdr:ext cx="762000" cy="259045"/>
    <xdr:sp macro="" textlink="">
      <xdr:nvSpPr>
        <xdr:cNvPr id="310"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1" name="フローチャート : 判断 310"/>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127000</xdr:rowOff>
    </xdr:from>
    <xdr:to>
      <xdr:col>22</xdr:col>
      <xdr:colOff>565150</xdr:colOff>
      <xdr:row>35</xdr:row>
      <xdr:rowOff>5842</xdr:rowOff>
    </xdr:to>
    <xdr:cxnSp macro="">
      <xdr:nvCxnSpPr>
        <xdr:cNvPr id="312" name="直線コネクタ 311"/>
        <xdr:cNvCxnSpPr/>
      </xdr:nvCxnSpPr>
      <xdr:spPr>
        <a:xfrm>
          <a:off x="14782800" y="59563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13" name="フローチャート :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14" name="テキスト ボックス 313"/>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127000</xdr:rowOff>
    </xdr:from>
    <xdr:to>
      <xdr:col>21</xdr:col>
      <xdr:colOff>361950</xdr:colOff>
      <xdr:row>35</xdr:row>
      <xdr:rowOff>14986</xdr:rowOff>
    </xdr:to>
    <xdr:cxnSp macro="">
      <xdr:nvCxnSpPr>
        <xdr:cNvPr id="315" name="直線コネクタ 314"/>
        <xdr:cNvCxnSpPr/>
      </xdr:nvCxnSpPr>
      <xdr:spPr>
        <a:xfrm flipV="1">
          <a:off x="13893800" y="595630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16" name="フローチャート : 判断 315"/>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17" name="テキスト ボックス 316"/>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14986</xdr:rowOff>
    </xdr:from>
    <xdr:to>
      <xdr:col>20</xdr:col>
      <xdr:colOff>158750</xdr:colOff>
      <xdr:row>35</xdr:row>
      <xdr:rowOff>24130</xdr:rowOff>
    </xdr:to>
    <xdr:cxnSp macro="">
      <xdr:nvCxnSpPr>
        <xdr:cNvPr id="318" name="直線コネクタ 317"/>
        <xdr:cNvCxnSpPr/>
      </xdr:nvCxnSpPr>
      <xdr:spPr>
        <a:xfrm flipV="1">
          <a:off x="13004800" y="60157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62484</xdr:rowOff>
    </xdr:from>
    <xdr:to>
      <xdr:col>20</xdr:col>
      <xdr:colOff>209550</xdr:colOff>
      <xdr:row>36</xdr:row>
      <xdr:rowOff>164084</xdr:rowOff>
    </xdr:to>
    <xdr:sp macro="" textlink="">
      <xdr:nvSpPr>
        <xdr:cNvPr id="319" name="フローチャート : 判断 318"/>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148861</xdr:rowOff>
    </xdr:from>
    <xdr:ext cx="762000" cy="259045"/>
    <xdr:sp macro="" textlink="">
      <xdr:nvSpPr>
        <xdr:cNvPr id="320" name="テキスト ボックス 319"/>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21" name="フローチャート : 判断 320"/>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153433</xdr:rowOff>
    </xdr:from>
    <xdr:ext cx="762000" cy="259045"/>
    <xdr:sp macro="" textlink="">
      <xdr:nvSpPr>
        <xdr:cNvPr id="322" name="テキスト ボックス 321"/>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46482</xdr:rowOff>
    </xdr:from>
    <xdr:to>
      <xdr:col>24</xdr:col>
      <xdr:colOff>82550</xdr:colOff>
      <xdr:row>35</xdr:row>
      <xdr:rowOff>148082</xdr:rowOff>
    </xdr:to>
    <xdr:sp macro="" textlink="">
      <xdr:nvSpPr>
        <xdr:cNvPr id="328" name="円/楕円 327"/>
        <xdr:cNvSpPr/>
      </xdr:nvSpPr>
      <xdr:spPr>
        <a:xfrm>
          <a:off x="164592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63009</xdr:rowOff>
    </xdr:from>
    <xdr:ext cx="762000" cy="259045"/>
    <xdr:sp macro="" textlink="">
      <xdr:nvSpPr>
        <xdr:cNvPr id="329" name="補助費等該当値テキスト"/>
        <xdr:cNvSpPr txBox="1"/>
      </xdr:nvSpPr>
      <xdr:spPr>
        <a:xfrm>
          <a:off x="16598900" y="589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126492</xdr:rowOff>
    </xdr:from>
    <xdr:to>
      <xdr:col>22</xdr:col>
      <xdr:colOff>615950</xdr:colOff>
      <xdr:row>35</xdr:row>
      <xdr:rowOff>56642</xdr:rowOff>
    </xdr:to>
    <xdr:sp macro="" textlink="">
      <xdr:nvSpPr>
        <xdr:cNvPr id="330" name="円/楕円 329"/>
        <xdr:cNvSpPr/>
      </xdr:nvSpPr>
      <xdr:spPr>
        <a:xfrm>
          <a:off x="15621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66819</xdr:rowOff>
    </xdr:from>
    <xdr:ext cx="736600" cy="259045"/>
    <xdr:sp macro="" textlink="">
      <xdr:nvSpPr>
        <xdr:cNvPr id="331" name="テキスト ボックス 330"/>
        <xdr:cNvSpPr txBox="1"/>
      </xdr:nvSpPr>
      <xdr:spPr>
        <a:xfrm>
          <a:off x="15290800" y="5724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76200</xdr:rowOff>
    </xdr:from>
    <xdr:to>
      <xdr:col>21</xdr:col>
      <xdr:colOff>412750</xdr:colOff>
      <xdr:row>35</xdr:row>
      <xdr:rowOff>6350</xdr:rowOff>
    </xdr:to>
    <xdr:sp macro="" textlink="">
      <xdr:nvSpPr>
        <xdr:cNvPr id="332" name="円/楕円 331"/>
        <xdr:cNvSpPr/>
      </xdr:nvSpPr>
      <xdr:spPr>
        <a:xfrm>
          <a:off x="14732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16527</xdr:rowOff>
    </xdr:from>
    <xdr:ext cx="762000" cy="259045"/>
    <xdr:sp macro="" textlink="">
      <xdr:nvSpPr>
        <xdr:cNvPr id="333" name="テキスト ボックス 332"/>
        <xdr:cNvSpPr txBox="1"/>
      </xdr:nvSpPr>
      <xdr:spPr>
        <a:xfrm>
          <a:off x="14401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135636</xdr:rowOff>
    </xdr:from>
    <xdr:to>
      <xdr:col>20</xdr:col>
      <xdr:colOff>209550</xdr:colOff>
      <xdr:row>35</xdr:row>
      <xdr:rowOff>65786</xdr:rowOff>
    </xdr:to>
    <xdr:sp macro="" textlink="">
      <xdr:nvSpPr>
        <xdr:cNvPr id="334" name="円/楕円 333"/>
        <xdr:cNvSpPr/>
      </xdr:nvSpPr>
      <xdr:spPr>
        <a:xfrm>
          <a:off x="13843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75963</xdr:rowOff>
    </xdr:from>
    <xdr:ext cx="762000" cy="259045"/>
    <xdr:sp macro="" textlink="">
      <xdr:nvSpPr>
        <xdr:cNvPr id="335" name="テキスト ボックス 334"/>
        <xdr:cNvSpPr txBox="1"/>
      </xdr:nvSpPr>
      <xdr:spPr>
        <a:xfrm>
          <a:off x="13512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144780</xdr:rowOff>
    </xdr:from>
    <xdr:to>
      <xdr:col>19</xdr:col>
      <xdr:colOff>6350</xdr:colOff>
      <xdr:row>35</xdr:row>
      <xdr:rowOff>74930</xdr:rowOff>
    </xdr:to>
    <xdr:sp macro="" textlink="">
      <xdr:nvSpPr>
        <xdr:cNvPr id="336" name="円/楕円 335"/>
        <xdr:cNvSpPr/>
      </xdr:nvSpPr>
      <xdr:spPr>
        <a:xfrm>
          <a:off x="12954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85107</xdr:rowOff>
    </xdr:from>
    <xdr:ext cx="762000" cy="259045"/>
    <xdr:sp macro="" textlink="">
      <xdr:nvSpPr>
        <xdr:cNvPr id="337" name="テキスト ボックス 336"/>
        <xdr:cNvSpPr txBox="1"/>
      </xdr:nvSpPr>
      <xdr:spPr>
        <a:xfrm>
          <a:off x="12623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合併前の旧町村において大規模事業を行ったことに加え、一部事務組合の地方債を引き継いだ事により類似団体に比べ高くなっている。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普通建設事業について厳選し地方債の発行額を毎年度</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億円程度に抑制しているところである。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72136</xdr:rowOff>
    </xdr:from>
    <xdr:to>
      <xdr:col>7</xdr:col>
      <xdr:colOff>15875</xdr:colOff>
      <xdr:row>80</xdr:row>
      <xdr:rowOff>127000</xdr:rowOff>
    </xdr:to>
    <xdr:cxnSp macro="">
      <xdr:nvCxnSpPr>
        <xdr:cNvPr id="362" name="直線コネクタ 361"/>
        <xdr:cNvCxnSpPr/>
      </xdr:nvCxnSpPr>
      <xdr:spPr>
        <a:xfrm flipV="1">
          <a:off x="4826000" y="12759436"/>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63"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64" name="直線コネクタ 363"/>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158513</xdr:rowOff>
    </xdr:from>
    <xdr:ext cx="762000" cy="259045"/>
    <xdr:sp macro="" textlink="">
      <xdr:nvSpPr>
        <xdr:cNvPr id="365"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74</xdr:row>
      <xdr:rowOff>72136</xdr:rowOff>
    </xdr:from>
    <xdr:to>
      <xdr:col>7</xdr:col>
      <xdr:colOff>104775</xdr:colOff>
      <xdr:row>74</xdr:row>
      <xdr:rowOff>72136</xdr:rowOff>
    </xdr:to>
    <xdr:cxnSp macro="">
      <xdr:nvCxnSpPr>
        <xdr:cNvPr id="366" name="直線コネクタ 365"/>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8128</xdr:rowOff>
    </xdr:from>
    <xdr:to>
      <xdr:col>7</xdr:col>
      <xdr:colOff>15875</xdr:colOff>
      <xdr:row>80</xdr:row>
      <xdr:rowOff>35561</xdr:rowOff>
    </xdr:to>
    <xdr:cxnSp macro="">
      <xdr:nvCxnSpPr>
        <xdr:cNvPr id="367" name="直線コネクタ 366"/>
        <xdr:cNvCxnSpPr/>
      </xdr:nvCxnSpPr>
      <xdr:spPr>
        <a:xfrm flipV="1">
          <a:off x="3987800" y="13724128"/>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58438</xdr:rowOff>
    </xdr:from>
    <xdr:ext cx="762000" cy="259045"/>
    <xdr:sp macro="" textlink="">
      <xdr:nvSpPr>
        <xdr:cNvPr id="368" name="公債費平均値テキスト"/>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69" name="フローチャート : 判断 368"/>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129287</xdr:rowOff>
    </xdr:from>
    <xdr:to>
      <xdr:col>5</xdr:col>
      <xdr:colOff>549275</xdr:colOff>
      <xdr:row>80</xdr:row>
      <xdr:rowOff>35561</xdr:rowOff>
    </xdr:to>
    <xdr:cxnSp macro="">
      <xdr:nvCxnSpPr>
        <xdr:cNvPr id="370" name="直線コネクタ 369"/>
        <xdr:cNvCxnSpPr/>
      </xdr:nvCxnSpPr>
      <xdr:spPr>
        <a:xfrm>
          <a:off x="3098800" y="13673837"/>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160782</xdr:rowOff>
    </xdr:from>
    <xdr:to>
      <xdr:col>5</xdr:col>
      <xdr:colOff>600075</xdr:colOff>
      <xdr:row>78</xdr:row>
      <xdr:rowOff>90932</xdr:rowOff>
    </xdr:to>
    <xdr:sp macro="" textlink="">
      <xdr:nvSpPr>
        <xdr:cNvPr id="371" name="フローチャート : 判断 370"/>
        <xdr:cNvSpPr/>
      </xdr:nvSpPr>
      <xdr:spPr>
        <a:xfrm>
          <a:off x="3937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101109</xdr:rowOff>
    </xdr:from>
    <xdr:ext cx="736600" cy="259045"/>
    <xdr:sp macro="" textlink="">
      <xdr:nvSpPr>
        <xdr:cNvPr id="372" name="テキスト ボックス 371"/>
        <xdr:cNvSpPr txBox="1"/>
      </xdr:nvSpPr>
      <xdr:spPr>
        <a:xfrm>
          <a:off x="3606800" y="13131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88137</xdr:rowOff>
    </xdr:from>
    <xdr:to>
      <xdr:col>4</xdr:col>
      <xdr:colOff>346075</xdr:colOff>
      <xdr:row>79</xdr:row>
      <xdr:rowOff>129287</xdr:rowOff>
    </xdr:to>
    <xdr:cxnSp macro="">
      <xdr:nvCxnSpPr>
        <xdr:cNvPr id="373" name="直線コネクタ 372"/>
        <xdr:cNvCxnSpPr/>
      </xdr:nvCxnSpPr>
      <xdr:spPr>
        <a:xfrm>
          <a:off x="2209800" y="13632687"/>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25908</xdr:rowOff>
    </xdr:from>
    <xdr:to>
      <xdr:col>4</xdr:col>
      <xdr:colOff>396875</xdr:colOff>
      <xdr:row>78</xdr:row>
      <xdr:rowOff>127508</xdr:rowOff>
    </xdr:to>
    <xdr:sp macro="" textlink="">
      <xdr:nvSpPr>
        <xdr:cNvPr id="374" name="フローチャート : 判断 373"/>
        <xdr:cNvSpPr/>
      </xdr:nvSpPr>
      <xdr:spPr>
        <a:xfrm>
          <a:off x="3048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137685</xdr:rowOff>
    </xdr:from>
    <xdr:ext cx="762000" cy="259045"/>
    <xdr:sp macro="" textlink="">
      <xdr:nvSpPr>
        <xdr:cNvPr id="375" name="テキスト ボックス 374"/>
        <xdr:cNvSpPr txBox="1"/>
      </xdr:nvSpPr>
      <xdr:spPr>
        <a:xfrm>
          <a:off x="2717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88137</xdr:rowOff>
    </xdr:from>
    <xdr:to>
      <xdr:col>3</xdr:col>
      <xdr:colOff>142875</xdr:colOff>
      <xdr:row>80</xdr:row>
      <xdr:rowOff>8128</xdr:rowOff>
    </xdr:to>
    <xdr:cxnSp macro="">
      <xdr:nvCxnSpPr>
        <xdr:cNvPr id="376" name="直線コネクタ 375"/>
        <xdr:cNvCxnSpPr/>
      </xdr:nvCxnSpPr>
      <xdr:spPr>
        <a:xfrm flipV="1">
          <a:off x="1320800" y="13632687"/>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16763</xdr:rowOff>
    </xdr:from>
    <xdr:to>
      <xdr:col>3</xdr:col>
      <xdr:colOff>193675</xdr:colOff>
      <xdr:row>78</xdr:row>
      <xdr:rowOff>118363</xdr:rowOff>
    </xdr:to>
    <xdr:sp macro="" textlink="">
      <xdr:nvSpPr>
        <xdr:cNvPr id="377" name="フローチャート : 判断 376"/>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128540</xdr:rowOff>
    </xdr:from>
    <xdr:ext cx="762000" cy="259045"/>
    <xdr:sp macro="" textlink="">
      <xdr:nvSpPr>
        <xdr:cNvPr id="378" name="テキスト ボックス 377"/>
        <xdr:cNvSpPr txBox="1"/>
      </xdr:nvSpPr>
      <xdr:spPr>
        <a:xfrm>
          <a:off x="1828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9" name="フローチャート : 判断 378"/>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146829</xdr:rowOff>
    </xdr:from>
    <xdr:ext cx="762000" cy="259045"/>
    <xdr:sp macro="" textlink="">
      <xdr:nvSpPr>
        <xdr:cNvPr id="380" name="テキスト ボックス 379"/>
        <xdr:cNvSpPr txBox="1"/>
      </xdr:nvSpPr>
      <xdr:spPr>
        <a:xfrm>
          <a:off x="939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128778</xdr:rowOff>
    </xdr:from>
    <xdr:to>
      <xdr:col>7</xdr:col>
      <xdr:colOff>66675</xdr:colOff>
      <xdr:row>80</xdr:row>
      <xdr:rowOff>58928</xdr:rowOff>
    </xdr:to>
    <xdr:sp macro="" textlink="">
      <xdr:nvSpPr>
        <xdr:cNvPr id="386" name="円/楕円 385"/>
        <xdr:cNvSpPr/>
      </xdr:nvSpPr>
      <xdr:spPr>
        <a:xfrm>
          <a:off x="4775200" y="1367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37355</xdr:rowOff>
    </xdr:from>
    <xdr:ext cx="762000" cy="259045"/>
    <xdr:sp macro="" textlink="">
      <xdr:nvSpPr>
        <xdr:cNvPr id="387" name="公債費該当値テキスト"/>
        <xdr:cNvSpPr txBox="1"/>
      </xdr:nvSpPr>
      <xdr:spPr>
        <a:xfrm>
          <a:off x="4914900" y="1358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156211</xdr:rowOff>
    </xdr:from>
    <xdr:to>
      <xdr:col>5</xdr:col>
      <xdr:colOff>600075</xdr:colOff>
      <xdr:row>80</xdr:row>
      <xdr:rowOff>86361</xdr:rowOff>
    </xdr:to>
    <xdr:sp macro="" textlink="">
      <xdr:nvSpPr>
        <xdr:cNvPr id="388" name="円/楕円 387"/>
        <xdr:cNvSpPr/>
      </xdr:nvSpPr>
      <xdr:spPr>
        <a:xfrm>
          <a:off x="3937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71138</xdr:rowOff>
    </xdr:from>
    <xdr:ext cx="736600" cy="259045"/>
    <xdr:sp macro="" textlink="">
      <xdr:nvSpPr>
        <xdr:cNvPr id="389" name="テキスト ボックス 388"/>
        <xdr:cNvSpPr txBox="1"/>
      </xdr:nvSpPr>
      <xdr:spPr>
        <a:xfrm>
          <a:off x="3606800" y="13787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78487</xdr:rowOff>
    </xdr:from>
    <xdr:to>
      <xdr:col>4</xdr:col>
      <xdr:colOff>396875</xdr:colOff>
      <xdr:row>80</xdr:row>
      <xdr:rowOff>8637</xdr:rowOff>
    </xdr:to>
    <xdr:sp macro="" textlink="">
      <xdr:nvSpPr>
        <xdr:cNvPr id="390" name="円/楕円 389"/>
        <xdr:cNvSpPr/>
      </xdr:nvSpPr>
      <xdr:spPr>
        <a:xfrm>
          <a:off x="3048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164864</xdr:rowOff>
    </xdr:from>
    <xdr:ext cx="762000" cy="259045"/>
    <xdr:sp macro="" textlink="">
      <xdr:nvSpPr>
        <xdr:cNvPr id="391" name="テキスト ボックス 390"/>
        <xdr:cNvSpPr txBox="1"/>
      </xdr:nvSpPr>
      <xdr:spPr>
        <a:xfrm>
          <a:off x="2717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37337</xdr:rowOff>
    </xdr:from>
    <xdr:to>
      <xdr:col>3</xdr:col>
      <xdr:colOff>193675</xdr:colOff>
      <xdr:row>79</xdr:row>
      <xdr:rowOff>138937</xdr:rowOff>
    </xdr:to>
    <xdr:sp macro="" textlink="">
      <xdr:nvSpPr>
        <xdr:cNvPr id="392" name="円/楕円 391"/>
        <xdr:cNvSpPr/>
      </xdr:nvSpPr>
      <xdr:spPr>
        <a:xfrm>
          <a:off x="2159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123714</xdr:rowOff>
    </xdr:from>
    <xdr:ext cx="762000" cy="259045"/>
    <xdr:sp macro="" textlink="">
      <xdr:nvSpPr>
        <xdr:cNvPr id="393" name="テキスト ボックス 392"/>
        <xdr:cNvSpPr txBox="1"/>
      </xdr:nvSpPr>
      <xdr:spPr>
        <a:xfrm>
          <a:off x="1828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128778</xdr:rowOff>
    </xdr:from>
    <xdr:to>
      <xdr:col>1</xdr:col>
      <xdr:colOff>676275</xdr:colOff>
      <xdr:row>80</xdr:row>
      <xdr:rowOff>58928</xdr:rowOff>
    </xdr:to>
    <xdr:sp macro="" textlink="">
      <xdr:nvSpPr>
        <xdr:cNvPr id="394" name="円/楕円 393"/>
        <xdr:cNvSpPr/>
      </xdr:nvSpPr>
      <xdr:spPr>
        <a:xfrm>
          <a:off x="1270000" y="1367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43705</xdr:rowOff>
    </xdr:from>
    <xdr:ext cx="762000" cy="259045"/>
    <xdr:sp macro="" textlink="">
      <xdr:nvSpPr>
        <xdr:cNvPr id="395" name="テキスト ボックス 394"/>
        <xdr:cNvSpPr txBox="1"/>
      </xdr:nvSpPr>
      <xdr:spPr>
        <a:xfrm>
          <a:off x="939800" y="1375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債費以外の経常収支比率については、全国平均、類似団体平均を下回るものとなっている。補助費について、改善された結果となっているが、平成２６年度より、一部事務組合から独立した消防本部の運営による補助費以外の比率の増加を抑える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8890</xdr:rowOff>
    </xdr:from>
    <xdr:to>
      <xdr:col>24</xdr:col>
      <xdr:colOff>31750</xdr:colOff>
      <xdr:row>81</xdr:row>
      <xdr:rowOff>85089</xdr:rowOff>
    </xdr:to>
    <xdr:cxnSp macro="">
      <xdr:nvCxnSpPr>
        <xdr:cNvPr id="423" name="直線コネクタ 422"/>
        <xdr:cNvCxnSpPr/>
      </xdr:nvCxnSpPr>
      <xdr:spPr>
        <a:xfrm flipV="1">
          <a:off x="16510000" y="12867640"/>
          <a:ext cx="0" cy="1104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57166</xdr:rowOff>
    </xdr:from>
    <xdr:ext cx="762000" cy="259045"/>
    <xdr:sp macro="" textlink="">
      <xdr:nvSpPr>
        <xdr:cNvPr id="424" name="公債費以外最小値テキスト"/>
        <xdr:cNvSpPr txBox="1"/>
      </xdr:nvSpPr>
      <xdr:spPr>
        <a:xfrm>
          <a:off x="16598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628650</xdr:colOff>
      <xdr:row>81</xdr:row>
      <xdr:rowOff>85089</xdr:rowOff>
    </xdr:from>
    <xdr:to>
      <xdr:col>24</xdr:col>
      <xdr:colOff>120650</xdr:colOff>
      <xdr:row>81</xdr:row>
      <xdr:rowOff>85089</xdr:rowOff>
    </xdr:to>
    <xdr:cxnSp macro="">
      <xdr:nvCxnSpPr>
        <xdr:cNvPr id="425" name="直線コネクタ 424"/>
        <xdr:cNvCxnSpPr/>
      </xdr:nvCxnSpPr>
      <xdr:spPr>
        <a:xfrm>
          <a:off x="16421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95267</xdr:rowOff>
    </xdr:from>
    <xdr:ext cx="762000" cy="259045"/>
    <xdr:sp macro="" textlink="">
      <xdr:nvSpPr>
        <xdr:cNvPr id="426" name="公債費以外最大値テキスト"/>
        <xdr:cNvSpPr txBox="1"/>
      </xdr:nvSpPr>
      <xdr:spPr>
        <a:xfrm>
          <a:off x="16598900" y="1261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23</xdr:col>
      <xdr:colOff>628650</xdr:colOff>
      <xdr:row>75</xdr:row>
      <xdr:rowOff>8890</xdr:rowOff>
    </xdr:from>
    <xdr:to>
      <xdr:col>24</xdr:col>
      <xdr:colOff>120650</xdr:colOff>
      <xdr:row>75</xdr:row>
      <xdr:rowOff>8890</xdr:rowOff>
    </xdr:to>
    <xdr:cxnSp macro="">
      <xdr:nvCxnSpPr>
        <xdr:cNvPr id="427" name="直線コネクタ 426"/>
        <xdr:cNvCxnSpPr/>
      </xdr:nvCxnSpPr>
      <xdr:spPr>
        <a:xfrm>
          <a:off x="16421100" y="12867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50800</xdr:rowOff>
    </xdr:from>
    <xdr:to>
      <xdr:col>24</xdr:col>
      <xdr:colOff>31750</xdr:colOff>
      <xdr:row>76</xdr:row>
      <xdr:rowOff>24130</xdr:rowOff>
    </xdr:to>
    <xdr:cxnSp macro="">
      <xdr:nvCxnSpPr>
        <xdr:cNvPr id="428" name="直線コネクタ 427"/>
        <xdr:cNvCxnSpPr/>
      </xdr:nvCxnSpPr>
      <xdr:spPr>
        <a:xfrm>
          <a:off x="15671800" y="1290955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6366</xdr:rowOff>
    </xdr:from>
    <xdr:ext cx="762000" cy="259045"/>
    <xdr:sp macro="" textlink="">
      <xdr:nvSpPr>
        <xdr:cNvPr id="429" name="公債費以外平均値テキスト"/>
        <xdr:cNvSpPr txBox="1"/>
      </xdr:nvSpPr>
      <xdr:spPr>
        <a:xfrm>
          <a:off x="16598900" y="1320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0" name="フローチャート : 判断 429"/>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119380</xdr:rowOff>
    </xdr:from>
    <xdr:to>
      <xdr:col>22</xdr:col>
      <xdr:colOff>565150</xdr:colOff>
      <xdr:row>75</xdr:row>
      <xdr:rowOff>50800</xdr:rowOff>
    </xdr:to>
    <xdr:cxnSp macro="">
      <xdr:nvCxnSpPr>
        <xdr:cNvPr id="431" name="直線コネクタ 430"/>
        <xdr:cNvCxnSpPr/>
      </xdr:nvCxnSpPr>
      <xdr:spPr>
        <a:xfrm>
          <a:off x="14782800" y="1263523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140970</xdr:rowOff>
    </xdr:from>
    <xdr:to>
      <xdr:col>22</xdr:col>
      <xdr:colOff>615950</xdr:colOff>
      <xdr:row>76</xdr:row>
      <xdr:rowOff>71120</xdr:rowOff>
    </xdr:to>
    <xdr:sp macro="" textlink="">
      <xdr:nvSpPr>
        <xdr:cNvPr id="432" name="フローチャート : 判断 431"/>
        <xdr:cNvSpPr/>
      </xdr:nvSpPr>
      <xdr:spPr>
        <a:xfrm>
          <a:off x="15621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55897</xdr:rowOff>
    </xdr:from>
    <xdr:ext cx="736600" cy="259045"/>
    <xdr:sp macro="" textlink="">
      <xdr:nvSpPr>
        <xdr:cNvPr id="433" name="テキスト ボックス 432"/>
        <xdr:cNvSpPr txBox="1"/>
      </xdr:nvSpPr>
      <xdr:spPr>
        <a:xfrm>
          <a:off x="15290800" y="13086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20</xdr:col>
      <xdr:colOff>158750</xdr:colOff>
      <xdr:row>72</xdr:row>
      <xdr:rowOff>153670</xdr:rowOff>
    </xdr:from>
    <xdr:to>
      <xdr:col>21</xdr:col>
      <xdr:colOff>361950</xdr:colOff>
      <xdr:row>73</xdr:row>
      <xdr:rowOff>119380</xdr:rowOff>
    </xdr:to>
    <xdr:cxnSp macro="">
      <xdr:nvCxnSpPr>
        <xdr:cNvPr id="434" name="直線コネクタ 433"/>
        <xdr:cNvCxnSpPr/>
      </xdr:nvCxnSpPr>
      <xdr:spPr>
        <a:xfrm>
          <a:off x="13893800" y="1249807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160020</xdr:rowOff>
    </xdr:from>
    <xdr:to>
      <xdr:col>21</xdr:col>
      <xdr:colOff>412750</xdr:colOff>
      <xdr:row>76</xdr:row>
      <xdr:rowOff>90170</xdr:rowOff>
    </xdr:to>
    <xdr:sp macro="" textlink="">
      <xdr:nvSpPr>
        <xdr:cNvPr id="435" name="フローチャート : 判断 434"/>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74947</xdr:rowOff>
    </xdr:from>
    <xdr:ext cx="762000" cy="259045"/>
    <xdr:sp macro="" textlink="">
      <xdr:nvSpPr>
        <xdr:cNvPr id="436" name="テキスト ボックス 435"/>
        <xdr:cNvSpPr txBox="1"/>
      </xdr:nvSpPr>
      <xdr:spPr>
        <a:xfrm>
          <a:off x="144018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641350</xdr:colOff>
      <xdr:row>72</xdr:row>
      <xdr:rowOff>134620</xdr:rowOff>
    </xdr:from>
    <xdr:to>
      <xdr:col>20</xdr:col>
      <xdr:colOff>158750</xdr:colOff>
      <xdr:row>72</xdr:row>
      <xdr:rowOff>153670</xdr:rowOff>
    </xdr:to>
    <xdr:cxnSp macro="">
      <xdr:nvCxnSpPr>
        <xdr:cNvPr id="437" name="直線コネクタ 436"/>
        <xdr:cNvCxnSpPr/>
      </xdr:nvCxnSpPr>
      <xdr:spPr>
        <a:xfrm>
          <a:off x="13004800" y="124790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68580</xdr:rowOff>
    </xdr:from>
    <xdr:to>
      <xdr:col>20</xdr:col>
      <xdr:colOff>209550</xdr:colOff>
      <xdr:row>75</xdr:row>
      <xdr:rowOff>170180</xdr:rowOff>
    </xdr:to>
    <xdr:sp macro="" textlink="">
      <xdr:nvSpPr>
        <xdr:cNvPr id="438" name="フローチャート : 判断 437"/>
        <xdr:cNvSpPr/>
      </xdr:nvSpPr>
      <xdr:spPr>
        <a:xfrm>
          <a:off x="13843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154957</xdr:rowOff>
    </xdr:from>
    <xdr:ext cx="762000" cy="259045"/>
    <xdr:sp macro="" textlink="">
      <xdr:nvSpPr>
        <xdr:cNvPr id="439" name="テキスト ボックス 438"/>
        <xdr:cNvSpPr txBox="1"/>
      </xdr:nvSpPr>
      <xdr:spPr>
        <a:xfrm>
          <a:off x="13512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49530</xdr:rowOff>
    </xdr:from>
    <xdr:to>
      <xdr:col>19</xdr:col>
      <xdr:colOff>6350</xdr:colOff>
      <xdr:row>75</xdr:row>
      <xdr:rowOff>151130</xdr:rowOff>
    </xdr:to>
    <xdr:sp macro="" textlink="">
      <xdr:nvSpPr>
        <xdr:cNvPr id="440" name="フローチャート : 判断 439"/>
        <xdr:cNvSpPr/>
      </xdr:nvSpPr>
      <xdr:spPr>
        <a:xfrm>
          <a:off x="12954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135907</xdr:rowOff>
    </xdr:from>
    <xdr:ext cx="762000" cy="259045"/>
    <xdr:sp macro="" textlink="">
      <xdr:nvSpPr>
        <xdr:cNvPr id="441" name="テキスト ボックス 440"/>
        <xdr:cNvSpPr txBox="1"/>
      </xdr:nvSpPr>
      <xdr:spPr>
        <a:xfrm>
          <a:off x="12623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144780</xdr:rowOff>
    </xdr:from>
    <xdr:to>
      <xdr:col>24</xdr:col>
      <xdr:colOff>82550</xdr:colOff>
      <xdr:row>76</xdr:row>
      <xdr:rowOff>74930</xdr:rowOff>
    </xdr:to>
    <xdr:sp macro="" textlink="">
      <xdr:nvSpPr>
        <xdr:cNvPr id="447" name="円/楕円 446"/>
        <xdr:cNvSpPr/>
      </xdr:nvSpPr>
      <xdr:spPr>
        <a:xfrm>
          <a:off x="164592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161307</xdr:rowOff>
    </xdr:from>
    <xdr:ext cx="762000" cy="259045"/>
    <xdr:sp macro="" textlink="">
      <xdr:nvSpPr>
        <xdr:cNvPr id="448" name="公債費以外該当値テキスト"/>
        <xdr:cNvSpPr txBox="1"/>
      </xdr:nvSpPr>
      <xdr:spPr>
        <a:xfrm>
          <a:off x="165989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0</xdr:rowOff>
    </xdr:from>
    <xdr:to>
      <xdr:col>22</xdr:col>
      <xdr:colOff>615950</xdr:colOff>
      <xdr:row>75</xdr:row>
      <xdr:rowOff>101600</xdr:rowOff>
    </xdr:to>
    <xdr:sp macro="" textlink="">
      <xdr:nvSpPr>
        <xdr:cNvPr id="449" name="円/楕円 448"/>
        <xdr:cNvSpPr/>
      </xdr:nvSpPr>
      <xdr:spPr>
        <a:xfrm>
          <a:off x="15621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111777</xdr:rowOff>
    </xdr:from>
    <xdr:ext cx="736600" cy="259045"/>
    <xdr:sp macro="" textlink="">
      <xdr:nvSpPr>
        <xdr:cNvPr id="450" name="テキスト ボックス 449"/>
        <xdr:cNvSpPr txBox="1"/>
      </xdr:nvSpPr>
      <xdr:spPr>
        <a:xfrm>
          <a:off x="15290800" y="1262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68580</xdr:rowOff>
    </xdr:from>
    <xdr:to>
      <xdr:col>21</xdr:col>
      <xdr:colOff>412750</xdr:colOff>
      <xdr:row>73</xdr:row>
      <xdr:rowOff>170180</xdr:rowOff>
    </xdr:to>
    <xdr:sp macro="" textlink="">
      <xdr:nvSpPr>
        <xdr:cNvPr id="451" name="円/楕円 450"/>
        <xdr:cNvSpPr/>
      </xdr:nvSpPr>
      <xdr:spPr>
        <a:xfrm>
          <a:off x="14732000" y="1258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8907</xdr:rowOff>
    </xdr:from>
    <xdr:ext cx="762000" cy="259045"/>
    <xdr:sp macro="" textlink="">
      <xdr:nvSpPr>
        <xdr:cNvPr id="452" name="テキスト ボックス 451"/>
        <xdr:cNvSpPr txBox="1"/>
      </xdr:nvSpPr>
      <xdr:spPr>
        <a:xfrm>
          <a:off x="14401800" y="1235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20</xdr:col>
      <xdr:colOff>107950</xdr:colOff>
      <xdr:row>72</xdr:row>
      <xdr:rowOff>102870</xdr:rowOff>
    </xdr:from>
    <xdr:to>
      <xdr:col>20</xdr:col>
      <xdr:colOff>209550</xdr:colOff>
      <xdr:row>73</xdr:row>
      <xdr:rowOff>33020</xdr:rowOff>
    </xdr:to>
    <xdr:sp macro="" textlink="">
      <xdr:nvSpPr>
        <xdr:cNvPr id="453" name="円/楕円 452"/>
        <xdr:cNvSpPr/>
      </xdr:nvSpPr>
      <xdr:spPr>
        <a:xfrm>
          <a:off x="13843000" y="1244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43197</xdr:rowOff>
    </xdr:from>
    <xdr:ext cx="762000" cy="259045"/>
    <xdr:sp macro="" textlink="">
      <xdr:nvSpPr>
        <xdr:cNvPr id="454" name="テキスト ボックス 453"/>
        <xdr:cNvSpPr txBox="1"/>
      </xdr:nvSpPr>
      <xdr:spPr>
        <a:xfrm>
          <a:off x="13512800" y="1221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49.7</a:t>
          </a:r>
          <a:endParaRPr kumimoji="1" lang="ja-JP" altLang="en-US" sz="1000" b="1">
            <a:solidFill>
              <a:srgbClr val="FF0000"/>
            </a:solidFill>
            <a:latin typeface="ＭＳ Ｐゴシック"/>
          </a:endParaRPr>
        </a:p>
      </xdr:txBody>
    </xdr:sp>
    <xdr:clientData/>
  </xdr:oneCellAnchor>
  <xdr:twoCellAnchor>
    <xdr:from>
      <xdr:col>18</xdr:col>
      <xdr:colOff>590550</xdr:colOff>
      <xdr:row>72</xdr:row>
      <xdr:rowOff>83820</xdr:rowOff>
    </xdr:from>
    <xdr:to>
      <xdr:col>19</xdr:col>
      <xdr:colOff>6350</xdr:colOff>
      <xdr:row>73</xdr:row>
      <xdr:rowOff>13970</xdr:rowOff>
    </xdr:to>
    <xdr:sp macro="" textlink="">
      <xdr:nvSpPr>
        <xdr:cNvPr id="455" name="円/楕円 454"/>
        <xdr:cNvSpPr/>
      </xdr:nvSpPr>
      <xdr:spPr>
        <a:xfrm>
          <a:off x="12954000" y="1242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24147</xdr:rowOff>
    </xdr:from>
    <xdr:ext cx="762000" cy="259045"/>
    <xdr:sp macro="" textlink="">
      <xdr:nvSpPr>
        <xdr:cNvPr id="456" name="テキスト ボックス 455"/>
        <xdr:cNvSpPr txBox="1"/>
      </xdr:nvSpPr>
      <xdr:spPr>
        <a:xfrm>
          <a:off x="12623800" y="1219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徳島県那賀町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71407</xdr:rowOff>
    </xdr:from>
    <xdr:to>
      <xdr:col>4</xdr:col>
      <xdr:colOff>1117600</xdr:colOff>
      <xdr:row>20</xdr:row>
      <xdr:rowOff>102945</xdr:rowOff>
    </xdr:to>
    <xdr:cxnSp macro="">
      <xdr:nvCxnSpPr>
        <xdr:cNvPr id="43" name="直線コネクタ 42"/>
        <xdr:cNvCxnSpPr/>
      </xdr:nvCxnSpPr>
      <xdr:spPr bwMode="auto">
        <a:xfrm flipV="1">
          <a:off x="5651500" y="2176432"/>
          <a:ext cx="0" cy="14031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75022</xdr:rowOff>
    </xdr:from>
    <xdr:ext cx="762000" cy="259045"/>
    <xdr:sp macro="" textlink="">
      <xdr:nvSpPr>
        <xdr:cNvPr id="44" name="人口1人当たり決算額の推移最小値テキスト130"/>
        <xdr:cNvSpPr txBox="1"/>
      </xdr:nvSpPr>
      <xdr:spPr>
        <a:xfrm>
          <a:off x="5740400" y="355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89,089</a:t>
          </a:r>
          <a:endParaRPr kumimoji="1" lang="ja-JP" altLang="en-US" sz="1000" b="1">
            <a:latin typeface="ＭＳ Ｐゴシック"/>
          </a:endParaRPr>
        </a:p>
      </xdr:txBody>
    </xdr:sp>
    <xdr:clientData/>
  </xdr:oneCellAnchor>
  <xdr:twoCellAnchor>
    <xdr:from>
      <xdr:col>4</xdr:col>
      <xdr:colOff>1028700</xdr:colOff>
      <xdr:row>20</xdr:row>
      <xdr:rowOff>102945</xdr:rowOff>
    </xdr:from>
    <xdr:to>
      <xdr:col>5</xdr:col>
      <xdr:colOff>73025</xdr:colOff>
      <xdr:row>20</xdr:row>
      <xdr:rowOff>102945</xdr:rowOff>
    </xdr:to>
    <xdr:cxnSp macro="">
      <xdr:nvCxnSpPr>
        <xdr:cNvPr id="45" name="直線コネクタ 44"/>
        <xdr:cNvCxnSpPr/>
      </xdr:nvCxnSpPr>
      <xdr:spPr bwMode="auto">
        <a:xfrm>
          <a:off x="5562600" y="35795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157784</xdr:rowOff>
    </xdr:from>
    <xdr:ext cx="762000" cy="259045"/>
    <xdr:sp macro="" textlink="">
      <xdr:nvSpPr>
        <xdr:cNvPr id="46" name="人口1人当たり決算額の推移最大値テキスト130"/>
        <xdr:cNvSpPr txBox="1"/>
      </xdr:nvSpPr>
      <xdr:spPr>
        <a:xfrm>
          <a:off x="5740400" y="191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242,538</a:t>
          </a:r>
          <a:endParaRPr kumimoji="1" lang="ja-JP" altLang="en-US" sz="1000" b="1">
            <a:latin typeface="ＭＳ Ｐゴシック"/>
          </a:endParaRPr>
        </a:p>
      </xdr:txBody>
    </xdr:sp>
    <xdr:clientData/>
  </xdr:oneCellAnchor>
  <xdr:twoCellAnchor>
    <xdr:from>
      <xdr:col>4</xdr:col>
      <xdr:colOff>1028700</xdr:colOff>
      <xdr:row>12</xdr:row>
      <xdr:rowOff>71407</xdr:rowOff>
    </xdr:from>
    <xdr:to>
      <xdr:col>5</xdr:col>
      <xdr:colOff>73025</xdr:colOff>
      <xdr:row>12</xdr:row>
      <xdr:rowOff>71407</xdr:rowOff>
    </xdr:to>
    <xdr:cxnSp macro="">
      <xdr:nvCxnSpPr>
        <xdr:cNvPr id="47" name="直線コネクタ 46"/>
        <xdr:cNvCxnSpPr/>
      </xdr:nvCxnSpPr>
      <xdr:spPr bwMode="auto">
        <a:xfrm>
          <a:off x="5562600" y="21764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11167</xdr:rowOff>
    </xdr:from>
    <xdr:to>
      <xdr:col>4</xdr:col>
      <xdr:colOff>1117600</xdr:colOff>
      <xdr:row>14</xdr:row>
      <xdr:rowOff>33542</xdr:rowOff>
    </xdr:to>
    <xdr:cxnSp macro="">
      <xdr:nvCxnSpPr>
        <xdr:cNvPr id="48" name="直線コネクタ 47"/>
        <xdr:cNvCxnSpPr/>
      </xdr:nvCxnSpPr>
      <xdr:spPr bwMode="auto">
        <a:xfrm flipV="1">
          <a:off x="5003800" y="2459092"/>
          <a:ext cx="647700" cy="22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140013</xdr:rowOff>
    </xdr:from>
    <xdr:ext cx="762000" cy="259045"/>
    <xdr:sp macro="" textlink="">
      <xdr:nvSpPr>
        <xdr:cNvPr id="49" name="人口1人当たり決算額の推移平均値テキスト130"/>
        <xdr:cNvSpPr txBox="1"/>
      </xdr:nvSpPr>
      <xdr:spPr>
        <a:xfrm>
          <a:off x="5740400" y="310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132,676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167936</xdr:rowOff>
    </xdr:from>
    <xdr:to>
      <xdr:col>5</xdr:col>
      <xdr:colOff>34925</xdr:colOff>
      <xdr:row>18</xdr:row>
      <xdr:rowOff>98086</xdr:rowOff>
    </xdr:to>
    <xdr:sp macro="" textlink="">
      <xdr:nvSpPr>
        <xdr:cNvPr id="50" name="フローチャート : 判断 49"/>
        <xdr:cNvSpPr/>
      </xdr:nvSpPr>
      <xdr:spPr bwMode="auto">
        <a:xfrm>
          <a:off x="56007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33542</xdr:rowOff>
    </xdr:from>
    <xdr:to>
      <xdr:col>4</xdr:col>
      <xdr:colOff>469900</xdr:colOff>
      <xdr:row>14</xdr:row>
      <xdr:rowOff>89165</xdr:rowOff>
    </xdr:to>
    <xdr:cxnSp macro="">
      <xdr:nvCxnSpPr>
        <xdr:cNvPr id="51" name="直線コネクタ 50"/>
        <xdr:cNvCxnSpPr/>
      </xdr:nvCxnSpPr>
      <xdr:spPr bwMode="auto">
        <a:xfrm flipV="1">
          <a:off x="4305300" y="2481467"/>
          <a:ext cx="698500" cy="55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18349</xdr:rowOff>
    </xdr:from>
    <xdr:to>
      <xdr:col>4</xdr:col>
      <xdr:colOff>520700</xdr:colOff>
      <xdr:row>16</xdr:row>
      <xdr:rowOff>119949</xdr:rowOff>
    </xdr:to>
    <xdr:sp macro="" textlink="">
      <xdr:nvSpPr>
        <xdr:cNvPr id="52" name="フローチャート : 判断 51"/>
        <xdr:cNvSpPr/>
      </xdr:nvSpPr>
      <xdr:spPr bwMode="auto">
        <a:xfrm>
          <a:off x="4953000" y="28091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104726</xdr:rowOff>
    </xdr:from>
    <xdr:ext cx="736600" cy="259045"/>
    <xdr:sp macro="" textlink="">
      <xdr:nvSpPr>
        <xdr:cNvPr id="53" name="テキスト ボックス 52"/>
        <xdr:cNvSpPr txBox="1"/>
      </xdr:nvSpPr>
      <xdr:spPr>
        <a:xfrm>
          <a:off x="4622800" y="2895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89165</xdr:rowOff>
    </xdr:from>
    <xdr:to>
      <xdr:col>3</xdr:col>
      <xdr:colOff>904875</xdr:colOff>
      <xdr:row>14</xdr:row>
      <xdr:rowOff>136860</xdr:rowOff>
    </xdr:to>
    <xdr:cxnSp macro="">
      <xdr:nvCxnSpPr>
        <xdr:cNvPr id="54" name="直線コネクタ 53"/>
        <xdr:cNvCxnSpPr/>
      </xdr:nvCxnSpPr>
      <xdr:spPr bwMode="auto">
        <a:xfrm flipV="1">
          <a:off x="3606800" y="2537090"/>
          <a:ext cx="698500" cy="47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150781</xdr:rowOff>
    </xdr:from>
    <xdr:to>
      <xdr:col>3</xdr:col>
      <xdr:colOff>955675</xdr:colOff>
      <xdr:row>16</xdr:row>
      <xdr:rowOff>80931</xdr:rowOff>
    </xdr:to>
    <xdr:sp macro="" textlink="">
      <xdr:nvSpPr>
        <xdr:cNvPr id="55" name="フローチャート : 判断 54"/>
        <xdr:cNvSpPr/>
      </xdr:nvSpPr>
      <xdr:spPr bwMode="auto">
        <a:xfrm>
          <a:off x="4254500" y="2770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65708</xdr:rowOff>
    </xdr:from>
    <xdr:ext cx="762000" cy="259045"/>
    <xdr:sp macro="" textlink="">
      <xdr:nvSpPr>
        <xdr:cNvPr id="56" name="テキスト ボックス 55"/>
        <xdr:cNvSpPr txBox="1"/>
      </xdr:nvSpPr>
      <xdr:spPr>
        <a:xfrm>
          <a:off x="3924300" y="285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86093</xdr:rowOff>
    </xdr:from>
    <xdr:to>
      <xdr:col>3</xdr:col>
      <xdr:colOff>206375</xdr:colOff>
      <xdr:row>14</xdr:row>
      <xdr:rowOff>136860</xdr:rowOff>
    </xdr:to>
    <xdr:cxnSp macro="">
      <xdr:nvCxnSpPr>
        <xdr:cNvPr id="57" name="直線コネクタ 56"/>
        <xdr:cNvCxnSpPr/>
      </xdr:nvCxnSpPr>
      <xdr:spPr bwMode="auto">
        <a:xfrm>
          <a:off x="2908300" y="2534018"/>
          <a:ext cx="698500" cy="50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48954</xdr:rowOff>
    </xdr:from>
    <xdr:to>
      <xdr:col>3</xdr:col>
      <xdr:colOff>257175</xdr:colOff>
      <xdr:row>16</xdr:row>
      <xdr:rowOff>150554</xdr:rowOff>
    </xdr:to>
    <xdr:sp macro="" textlink="">
      <xdr:nvSpPr>
        <xdr:cNvPr id="58" name="フローチャート : 判断 57"/>
        <xdr:cNvSpPr/>
      </xdr:nvSpPr>
      <xdr:spPr bwMode="auto">
        <a:xfrm>
          <a:off x="3556000" y="2839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135331</xdr:rowOff>
    </xdr:from>
    <xdr:ext cx="762000" cy="259045"/>
    <xdr:sp macro="" textlink="">
      <xdr:nvSpPr>
        <xdr:cNvPr id="59" name="テキスト ボックス 58"/>
        <xdr:cNvSpPr txBox="1"/>
      </xdr:nvSpPr>
      <xdr:spPr>
        <a:xfrm>
          <a:off x="3225800" y="2926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30885</xdr:rowOff>
    </xdr:from>
    <xdr:to>
      <xdr:col>2</xdr:col>
      <xdr:colOff>692150</xdr:colOff>
      <xdr:row>16</xdr:row>
      <xdr:rowOff>132485</xdr:rowOff>
    </xdr:to>
    <xdr:sp macro="" textlink="">
      <xdr:nvSpPr>
        <xdr:cNvPr id="60" name="フローチャート : 判断 59"/>
        <xdr:cNvSpPr/>
      </xdr:nvSpPr>
      <xdr:spPr bwMode="auto">
        <a:xfrm>
          <a:off x="2857500" y="2821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117262</xdr:rowOff>
    </xdr:from>
    <xdr:ext cx="762000" cy="259045"/>
    <xdr:sp macro="" textlink="">
      <xdr:nvSpPr>
        <xdr:cNvPr id="61" name="テキスト ボックス 60"/>
        <xdr:cNvSpPr txBox="1"/>
      </xdr:nvSpPr>
      <xdr:spPr>
        <a:xfrm>
          <a:off x="2527300" y="290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13</xdr:row>
      <xdr:rowOff>131817</xdr:rowOff>
    </xdr:from>
    <xdr:to>
      <xdr:col>5</xdr:col>
      <xdr:colOff>34925</xdr:colOff>
      <xdr:row>14</xdr:row>
      <xdr:rowOff>61967</xdr:rowOff>
    </xdr:to>
    <xdr:sp macro="" textlink="">
      <xdr:nvSpPr>
        <xdr:cNvPr id="67" name="円/楕円 66"/>
        <xdr:cNvSpPr/>
      </xdr:nvSpPr>
      <xdr:spPr bwMode="auto">
        <a:xfrm>
          <a:off x="5600700" y="2408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148344</xdr:rowOff>
    </xdr:from>
    <xdr:ext cx="762000" cy="259045"/>
    <xdr:sp macro="" textlink="">
      <xdr:nvSpPr>
        <xdr:cNvPr id="68" name="人口1人当たり決算額の推移該当値テキスト130"/>
        <xdr:cNvSpPr txBox="1"/>
      </xdr:nvSpPr>
      <xdr:spPr>
        <a:xfrm>
          <a:off x="5740400" y="2253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211,626</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154192</xdr:rowOff>
    </xdr:from>
    <xdr:to>
      <xdr:col>4</xdr:col>
      <xdr:colOff>520700</xdr:colOff>
      <xdr:row>14</xdr:row>
      <xdr:rowOff>84342</xdr:rowOff>
    </xdr:to>
    <xdr:sp macro="" textlink="">
      <xdr:nvSpPr>
        <xdr:cNvPr id="69" name="円/楕円 68"/>
        <xdr:cNvSpPr/>
      </xdr:nvSpPr>
      <xdr:spPr bwMode="auto">
        <a:xfrm>
          <a:off x="4953000" y="2430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94519</xdr:rowOff>
    </xdr:from>
    <xdr:ext cx="736600" cy="259045"/>
    <xdr:sp macro="" textlink="">
      <xdr:nvSpPr>
        <xdr:cNvPr id="70" name="テキスト ボックス 69"/>
        <xdr:cNvSpPr txBox="1"/>
      </xdr:nvSpPr>
      <xdr:spPr>
        <a:xfrm>
          <a:off x="4622800" y="2199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209,179</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38365</xdr:rowOff>
    </xdr:from>
    <xdr:to>
      <xdr:col>3</xdr:col>
      <xdr:colOff>955675</xdr:colOff>
      <xdr:row>14</xdr:row>
      <xdr:rowOff>139965</xdr:rowOff>
    </xdr:to>
    <xdr:sp macro="" textlink="">
      <xdr:nvSpPr>
        <xdr:cNvPr id="71" name="円/楕円 70"/>
        <xdr:cNvSpPr/>
      </xdr:nvSpPr>
      <xdr:spPr bwMode="auto">
        <a:xfrm>
          <a:off x="4254500" y="2486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150142</xdr:rowOff>
    </xdr:from>
    <xdr:ext cx="762000" cy="259045"/>
    <xdr:sp macro="" textlink="">
      <xdr:nvSpPr>
        <xdr:cNvPr id="72" name="テキスト ボックス 71"/>
        <xdr:cNvSpPr txBox="1"/>
      </xdr:nvSpPr>
      <xdr:spPr>
        <a:xfrm>
          <a:off x="3924300" y="2255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203,096</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86060</xdr:rowOff>
    </xdr:from>
    <xdr:to>
      <xdr:col>3</xdr:col>
      <xdr:colOff>257175</xdr:colOff>
      <xdr:row>15</xdr:row>
      <xdr:rowOff>16210</xdr:rowOff>
    </xdr:to>
    <xdr:sp macro="" textlink="">
      <xdr:nvSpPr>
        <xdr:cNvPr id="73" name="円/楕円 72"/>
        <xdr:cNvSpPr/>
      </xdr:nvSpPr>
      <xdr:spPr bwMode="auto">
        <a:xfrm>
          <a:off x="3556000" y="2533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26387</xdr:rowOff>
    </xdr:from>
    <xdr:ext cx="762000" cy="259045"/>
    <xdr:sp macro="" textlink="">
      <xdr:nvSpPr>
        <xdr:cNvPr id="74" name="テキスト ボックス 73"/>
        <xdr:cNvSpPr txBox="1"/>
      </xdr:nvSpPr>
      <xdr:spPr>
        <a:xfrm>
          <a:off x="3225800" y="23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197,880</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35293</xdr:rowOff>
    </xdr:from>
    <xdr:to>
      <xdr:col>2</xdr:col>
      <xdr:colOff>692150</xdr:colOff>
      <xdr:row>14</xdr:row>
      <xdr:rowOff>136893</xdr:rowOff>
    </xdr:to>
    <xdr:sp macro="" textlink="">
      <xdr:nvSpPr>
        <xdr:cNvPr id="75" name="円/楕円 74"/>
        <xdr:cNvSpPr/>
      </xdr:nvSpPr>
      <xdr:spPr bwMode="auto">
        <a:xfrm>
          <a:off x="2857500" y="2483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147070</xdr:rowOff>
    </xdr:from>
    <xdr:ext cx="762000" cy="259045"/>
    <xdr:sp macro="" textlink="">
      <xdr:nvSpPr>
        <xdr:cNvPr id="76" name="テキスト ボックス 75"/>
        <xdr:cNvSpPr txBox="1"/>
      </xdr:nvSpPr>
      <xdr:spPr>
        <a:xfrm>
          <a:off x="2527300" y="225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203,432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55315</xdr:rowOff>
    </xdr:from>
    <xdr:to>
      <xdr:col>4</xdr:col>
      <xdr:colOff>1117600</xdr:colOff>
      <xdr:row>37</xdr:row>
      <xdr:rowOff>217012</xdr:rowOff>
    </xdr:to>
    <xdr:cxnSp macro="">
      <xdr:nvCxnSpPr>
        <xdr:cNvPr id="104" name="直線コネクタ 103"/>
        <xdr:cNvCxnSpPr/>
      </xdr:nvCxnSpPr>
      <xdr:spPr bwMode="auto">
        <a:xfrm flipV="1">
          <a:off x="5651500" y="5979865"/>
          <a:ext cx="0" cy="1361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189089</xdr:rowOff>
    </xdr:from>
    <xdr:ext cx="762000" cy="259045"/>
    <xdr:sp macro="" textlink="">
      <xdr:nvSpPr>
        <xdr:cNvPr id="105" name="人口1人当たり決算額の推移最小値テキスト445"/>
        <xdr:cNvSpPr txBox="1"/>
      </xdr:nvSpPr>
      <xdr:spPr>
        <a:xfrm>
          <a:off x="5740400" y="731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-8,725</a:t>
          </a:r>
          <a:endParaRPr kumimoji="1" lang="ja-JP" altLang="en-US" sz="1000" b="1">
            <a:latin typeface="ＭＳ Ｐゴシック"/>
          </a:endParaRPr>
        </a:p>
      </xdr:txBody>
    </xdr:sp>
    <xdr:clientData/>
  </xdr:oneCellAnchor>
  <xdr:twoCellAnchor>
    <xdr:from>
      <xdr:col>4</xdr:col>
      <xdr:colOff>1028700</xdr:colOff>
      <xdr:row>37</xdr:row>
      <xdr:rowOff>217012</xdr:rowOff>
    </xdr:from>
    <xdr:to>
      <xdr:col>5</xdr:col>
      <xdr:colOff>73025</xdr:colOff>
      <xdr:row>37</xdr:row>
      <xdr:rowOff>217012</xdr:rowOff>
    </xdr:to>
    <xdr:cxnSp macro="">
      <xdr:nvCxnSpPr>
        <xdr:cNvPr id="106" name="直線コネクタ 105"/>
        <xdr:cNvCxnSpPr/>
      </xdr:nvCxnSpPr>
      <xdr:spPr bwMode="auto">
        <a:xfrm>
          <a:off x="5562600" y="7341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313142</xdr:rowOff>
    </xdr:from>
    <xdr:ext cx="762000" cy="259045"/>
    <xdr:sp macro="" textlink="">
      <xdr:nvSpPr>
        <xdr:cNvPr id="107" name="人口1人当たり決算額の推移最大値テキスト445"/>
        <xdr:cNvSpPr txBox="1"/>
      </xdr:nvSpPr>
      <xdr:spPr>
        <a:xfrm>
          <a:off x="5740400" y="572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62,763</a:t>
          </a:r>
          <a:endParaRPr kumimoji="1" lang="ja-JP" altLang="en-US" sz="1000" b="1">
            <a:latin typeface="ＭＳ Ｐゴシック"/>
          </a:endParaRPr>
        </a:p>
      </xdr:txBody>
    </xdr:sp>
    <xdr:clientData/>
  </xdr:oneCellAnchor>
  <xdr:twoCellAnchor>
    <xdr:from>
      <xdr:col>4</xdr:col>
      <xdr:colOff>1028700</xdr:colOff>
      <xdr:row>33</xdr:row>
      <xdr:rowOff>55315</xdr:rowOff>
    </xdr:from>
    <xdr:to>
      <xdr:col>5</xdr:col>
      <xdr:colOff>73025</xdr:colOff>
      <xdr:row>33</xdr:row>
      <xdr:rowOff>55315</xdr:rowOff>
    </xdr:to>
    <xdr:cxnSp macro="">
      <xdr:nvCxnSpPr>
        <xdr:cNvPr id="108" name="直線コネクタ 107"/>
        <xdr:cNvCxnSpPr/>
      </xdr:nvCxnSpPr>
      <xdr:spPr bwMode="auto">
        <a:xfrm>
          <a:off x="5562600" y="59798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138259</xdr:rowOff>
    </xdr:from>
    <xdr:to>
      <xdr:col>4</xdr:col>
      <xdr:colOff>1117600</xdr:colOff>
      <xdr:row>34</xdr:row>
      <xdr:rowOff>160033</xdr:rowOff>
    </xdr:to>
    <xdr:cxnSp macro="">
      <xdr:nvCxnSpPr>
        <xdr:cNvPr id="109" name="直線コネクタ 108"/>
        <xdr:cNvCxnSpPr/>
      </xdr:nvCxnSpPr>
      <xdr:spPr bwMode="auto">
        <a:xfrm>
          <a:off x="5003800" y="6405709"/>
          <a:ext cx="647700" cy="21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4557</xdr:rowOff>
    </xdr:from>
    <xdr:ext cx="762000" cy="259045"/>
    <xdr:sp macro="" textlink="">
      <xdr:nvSpPr>
        <xdr:cNvPr id="110" name="人口1人当たり決算額の推移平均値テキスト445"/>
        <xdr:cNvSpPr txBox="1"/>
      </xdr:nvSpPr>
      <xdr:spPr>
        <a:xfrm>
          <a:off x="5740400" y="6614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32480</xdr:rowOff>
    </xdr:from>
    <xdr:to>
      <xdr:col>5</xdr:col>
      <xdr:colOff>34925</xdr:colOff>
      <xdr:row>35</xdr:row>
      <xdr:rowOff>134080</xdr:rowOff>
    </xdr:to>
    <xdr:sp macro="" textlink="">
      <xdr:nvSpPr>
        <xdr:cNvPr id="111" name="フローチャート : 判断 110"/>
        <xdr:cNvSpPr/>
      </xdr:nvSpPr>
      <xdr:spPr bwMode="auto">
        <a:xfrm>
          <a:off x="56007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138259</xdr:rowOff>
    </xdr:from>
    <xdr:to>
      <xdr:col>4</xdr:col>
      <xdr:colOff>469900</xdr:colOff>
      <xdr:row>34</xdr:row>
      <xdr:rowOff>195180</xdr:rowOff>
    </xdr:to>
    <xdr:cxnSp macro="">
      <xdr:nvCxnSpPr>
        <xdr:cNvPr id="112" name="直線コネクタ 111"/>
        <xdr:cNvCxnSpPr/>
      </xdr:nvCxnSpPr>
      <xdr:spPr bwMode="auto">
        <a:xfrm flipV="1">
          <a:off x="4305300" y="6405709"/>
          <a:ext cx="698500" cy="56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191757</xdr:rowOff>
    </xdr:from>
    <xdr:to>
      <xdr:col>4</xdr:col>
      <xdr:colOff>520700</xdr:colOff>
      <xdr:row>34</xdr:row>
      <xdr:rowOff>293357</xdr:rowOff>
    </xdr:to>
    <xdr:sp macro="" textlink="">
      <xdr:nvSpPr>
        <xdr:cNvPr id="113" name="フローチャート : 判断 112"/>
        <xdr:cNvSpPr/>
      </xdr:nvSpPr>
      <xdr:spPr bwMode="auto">
        <a:xfrm>
          <a:off x="4953000" y="64592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278134</xdr:rowOff>
    </xdr:from>
    <xdr:ext cx="736600" cy="259045"/>
    <xdr:sp macro="" textlink="">
      <xdr:nvSpPr>
        <xdr:cNvPr id="114" name="テキスト ボックス 113"/>
        <xdr:cNvSpPr txBox="1"/>
      </xdr:nvSpPr>
      <xdr:spPr>
        <a:xfrm>
          <a:off x="4622800" y="6545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67431</xdr:rowOff>
    </xdr:from>
    <xdr:to>
      <xdr:col>3</xdr:col>
      <xdr:colOff>904875</xdr:colOff>
      <xdr:row>34</xdr:row>
      <xdr:rowOff>195180</xdr:rowOff>
    </xdr:to>
    <xdr:cxnSp macro="">
      <xdr:nvCxnSpPr>
        <xdr:cNvPr id="115" name="直線コネクタ 114"/>
        <xdr:cNvCxnSpPr/>
      </xdr:nvCxnSpPr>
      <xdr:spPr bwMode="auto">
        <a:xfrm>
          <a:off x="3606800" y="6334881"/>
          <a:ext cx="698500" cy="127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159734</xdr:rowOff>
    </xdr:from>
    <xdr:to>
      <xdr:col>3</xdr:col>
      <xdr:colOff>955675</xdr:colOff>
      <xdr:row>34</xdr:row>
      <xdr:rowOff>261334</xdr:rowOff>
    </xdr:to>
    <xdr:sp macro="" textlink="">
      <xdr:nvSpPr>
        <xdr:cNvPr id="116" name="フローチャート : 判断 115"/>
        <xdr:cNvSpPr/>
      </xdr:nvSpPr>
      <xdr:spPr bwMode="auto">
        <a:xfrm>
          <a:off x="4254500" y="6427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246111</xdr:rowOff>
    </xdr:from>
    <xdr:ext cx="762000" cy="259045"/>
    <xdr:sp macro="" textlink="">
      <xdr:nvSpPr>
        <xdr:cNvPr id="117" name="テキスト ボックス 116"/>
        <xdr:cNvSpPr txBox="1"/>
      </xdr:nvSpPr>
      <xdr:spPr>
        <a:xfrm>
          <a:off x="3924300" y="651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193275</xdr:rowOff>
    </xdr:from>
    <xdr:to>
      <xdr:col>3</xdr:col>
      <xdr:colOff>206375</xdr:colOff>
      <xdr:row>34</xdr:row>
      <xdr:rowOff>67431</xdr:rowOff>
    </xdr:to>
    <xdr:cxnSp macro="">
      <xdr:nvCxnSpPr>
        <xdr:cNvPr id="118" name="直線コネクタ 117"/>
        <xdr:cNvCxnSpPr/>
      </xdr:nvCxnSpPr>
      <xdr:spPr bwMode="auto">
        <a:xfrm>
          <a:off x="2908300" y="6117825"/>
          <a:ext cx="698500" cy="2170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104203</xdr:rowOff>
    </xdr:from>
    <xdr:to>
      <xdr:col>3</xdr:col>
      <xdr:colOff>257175</xdr:colOff>
      <xdr:row>34</xdr:row>
      <xdr:rowOff>205803</xdr:rowOff>
    </xdr:to>
    <xdr:sp macro="" textlink="">
      <xdr:nvSpPr>
        <xdr:cNvPr id="119" name="フローチャート : 判断 118"/>
        <xdr:cNvSpPr/>
      </xdr:nvSpPr>
      <xdr:spPr bwMode="auto">
        <a:xfrm>
          <a:off x="3556000" y="63716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190581</xdr:rowOff>
    </xdr:from>
    <xdr:ext cx="762000" cy="259045"/>
    <xdr:sp macro="" textlink="">
      <xdr:nvSpPr>
        <xdr:cNvPr id="120" name="テキスト ボックス 119"/>
        <xdr:cNvSpPr txBox="1"/>
      </xdr:nvSpPr>
      <xdr:spPr>
        <a:xfrm>
          <a:off x="3225800" y="6458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39110</xdr:rowOff>
    </xdr:from>
    <xdr:to>
      <xdr:col>2</xdr:col>
      <xdr:colOff>692150</xdr:colOff>
      <xdr:row>34</xdr:row>
      <xdr:rowOff>140710</xdr:rowOff>
    </xdr:to>
    <xdr:sp macro="" textlink="">
      <xdr:nvSpPr>
        <xdr:cNvPr id="121" name="フローチャート : 判断 120"/>
        <xdr:cNvSpPr/>
      </xdr:nvSpPr>
      <xdr:spPr bwMode="auto">
        <a:xfrm>
          <a:off x="2857500" y="6306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125487</xdr:rowOff>
    </xdr:from>
    <xdr:ext cx="762000" cy="259045"/>
    <xdr:sp macro="" textlink="">
      <xdr:nvSpPr>
        <xdr:cNvPr id="122" name="テキスト ボックス 121"/>
        <xdr:cNvSpPr txBox="1"/>
      </xdr:nvSpPr>
      <xdr:spPr>
        <a:xfrm>
          <a:off x="2527300" y="6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109233</xdr:rowOff>
    </xdr:from>
    <xdr:to>
      <xdr:col>5</xdr:col>
      <xdr:colOff>34925</xdr:colOff>
      <xdr:row>34</xdr:row>
      <xdr:rowOff>210833</xdr:rowOff>
    </xdr:to>
    <xdr:sp macro="" textlink="">
      <xdr:nvSpPr>
        <xdr:cNvPr id="128" name="円/楕円 127"/>
        <xdr:cNvSpPr/>
      </xdr:nvSpPr>
      <xdr:spPr bwMode="auto">
        <a:xfrm>
          <a:off x="5600700" y="6376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297210</xdr:rowOff>
    </xdr:from>
    <xdr:ext cx="762000" cy="259045"/>
    <xdr:sp macro="" textlink="">
      <xdr:nvSpPr>
        <xdr:cNvPr id="129" name="人口1人当たり決算額の推移該当値テキスト445"/>
        <xdr:cNvSpPr txBox="1"/>
      </xdr:nvSpPr>
      <xdr:spPr>
        <a:xfrm>
          <a:off x="5740400" y="6221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39,266</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87459</xdr:rowOff>
    </xdr:from>
    <xdr:to>
      <xdr:col>4</xdr:col>
      <xdr:colOff>520700</xdr:colOff>
      <xdr:row>34</xdr:row>
      <xdr:rowOff>189059</xdr:rowOff>
    </xdr:to>
    <xdr:sp macro="" textlink="">
      <xdr:nvSpPr>
        <xdr:cNvPr id="130" name="円/楕円 129"/>
        <xdr:cNvSpPr/>
      </xdr:nvSpPr>
      <xdr:spPr bwMode="auto">
        <a:xfrm>
          <a:off x="4953000" y="6354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199236</xdr:rowOff>
    </xdr:from>
    <xdr:ext cx="736600" cy="259045"/>
    <xdr:sp macro="" textlink="">
      <xdr:nvSpPr>
        <xdr:cNvPr id="131" name="テキスト ボックス 130"/>
        <xdr:cNvSpPr txBox="1"/>
      </xdr:nvSpPr>
      <xdr:spPr>
        <a:xfrm>
          <a:off x="4622800" y="6123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40,409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144380</xdr:rowOff>
    </xdr:from>
    <xdr:to>
      <xdr:col>3</xdr:col>
      <xdr:colOff>955675</xdr:colOff>
      <xdr:row>34</xdr:row>
      <xdr:rowOff>245980</xdr:rowOff>
    </xdr:to>
    <xdr:sp macro="" textlink="">
      <xdr:nvSpPr>
        <xdr:cNvPr id="132" name="円/楕円 131"/>
        <xdr:cNvSpPr/>
      </xdr:nvSpPr>
      <xdr:spPr bwMode="auto">
        <a:xfrm>
          <a:off x="4254500" y="6411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256157</xdr:rowOff>
    </xdr:from>
    <xdr:ext cx="762000" cy="259045"/>
    <xdr:sp macro="" textlink="">
      <xdr:nvSpPr>
        <xdr:cNvPr id="133" name="テキスト ボックス 132"/>
        <xdr:cNvSpPr txBox="1"/>
      </xdr:nvSpPr>
      <xdr:spPr>
        <a:xfrm>
          <a:off x="3924300" y="6180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37,421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16631</xdr:rowOff>
    </xdr:from>
    <xdr:to>
      <xdr:col>3</xdr:col>
      <xdr:colOff>257175</xdr:colOff>
      <xdr:row>34</xdr:row>
      <xdr:rowOff>118231</xdr:rowOff>
    </xdr:to>
    <xdr:sp macro="" textlink="">
      <xdr:nvSpPr>
        <xdr:cNvPr id="134" name="円/楕円 133"/>
        <xdr:cNvSpPr/>
      </xdr:nvSpPr>
      <xdr:spPr bwMode="auto">
        <a:xfrm>
          <a:off x="3556000" y="6284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128408</xdr:rowOff>
    </xdr:from>
    <xdr:ext cx="762000" cy="259045"/>
    <xdr:sp macro="" textlink="">
      <xdr:nvSpPr>
        <xdr:cNvPr id="135" name="テキスト ボックス 134"/>
        <xdr:cNvSpPr txBox="1"/>
      </xdr:nvSpPr>
      <xdr:spPr>
        <a:xfrm>
          <a:off x="3225800" y="6052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44,127</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142475</xdr:rowOff>
    </xdr:from>
    <xdr:to>
      <xdr:col>2</xdr:col>
      <xdr:colOff>692150</xdr:colOff>
      <xdr:row>33</xdr:row>
      <xdr:rowOff>244075</xdr:rowOff>
    </xdr:to>
    <xdr:sp macro="" textlink="">
      <xdr:nvSpPr>
        <xdr:cNvPr id="136" name="円/楕円 135"/>
        <xdr:cNvSpPr/>
      </xdr:nvSpPr>
      <xdr:spPr bwMode="auto">
        <a:xfrm>
          <a:off x="2857500" y="6067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82802</xdr:rowOff>
    </xdr:from>
    <xdr:ext cx="762000" cy="259045"/>
    <xdr:sp macro="" textlink="">
      <xdr:nvSpPr>
        <xdr:cNvPr id="137" name="テキスト ボックス 136"/>
        <xdr:cNvSpPr txBox="1"/>
      </xdr:nvSpPr>
      <xdr:spPr>
        <a:xfrm>
          <a:off x="2527300" y="583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55,521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徳島県那賀町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8,860
8,844
694.98
14,862,028
12,489,188
1,056,132
6,487,844
14,226,405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82,546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121510</xdr:rowOff>
    </xdr:from>
    <xdr:to>
      <xdr:col>6</xdr:col>
      <xdr:colOff>510540</xdr:colOff>
      <xdr:row>39</xdr:row>
      <xdr:rowOff>37189</xdr:rowOff>
    </xdr:to>
    <xdr:cxnSp macro="">
      <xdr:nvCxnSpPr>
        <xdr:cNvPr id="58" name="直線コネクタ 57"/>
        <xdr:cNvCxnSpPr/>
      </xdr:nvCxnSpPr>
      <xdr:spPr>
        <a:xfrm flipV="1">
          <a:off x="4633595" y="5093560"/>
          <a:ext cx="1270" cy="163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41016</xdr:rowOff>
    </xdr:from>
    <xdr:ext cx="534377" cy="259045"/>
    <xdr:sp macro="" textlink="">
      <xdr:nvSpPr>
        <xdr:cNvPr id="59" name="人件費最小値テキスト"/>
        <xdr:cNvSpPr txBox="1"/>
      </xdr:nvSpPr>
      <xdr:spPr>
        <a:xfrm>
          <a:off x="4686300" y="672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65,667</a:t>
          </a:r>
          <a:endParaRPr kumimoji="1" lang="ja-JP" altLang="en-US" sz="1000" b="1">
            <a:latin typeface="ＭＳ Ｐゴシック"/>
          </a:endParaRPr>
        </a:p>
      </xdr:txBody>
    </xdr:sp>
    <xdr:clientData/>
  </xdr:oneCellAnchor>
  <xdr:twoCellAnchor>
    <xdr:from>
      <xdr:col>6</xdr:col>
      <xdr:colOff>422275</xdr:colOff>
      <xdr:row>39</xdr:row>
      <xdr:rowOff>37189</xdr:rowOff>
    </xdr:from>
    <xdr:to>
      <xdr:col>6</xdr:col>
      <xdr:colOff>600075</xdr:colOff>
      <xdr:row>39</xdr:row>
      <xdr:rowOff>37189</xdr:rowOff>
    </xdr:to>
    <xdr:cxnSp macro="">
      <xdr:nvCxnSpPr>
        <xdr:cNvPr id="60" name="直線コネクタ 59"/>
        <xdr:cNvCxnSpPr/>
      </xdr:nvCxnSpPr>
      <xdr:spPr>
        <a:xfrm>
          <a:off x="4546600" y="672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68187</xdr:rowOff>
    </xdr:from>
    <xdr:ext cx="599010" cy="259045"/>
    <xdr:sp macro="" textlink="">
      <xdr:nvSpPr>
        <xdr:cNvPr id="61" name="人件費最大値テキスト"/>
        <xdr:cNvSpPr txBox="1"/>
      </xdr:nvSpPr>
      <xdr:spPr>
        <a:xfrm>
          <a:off x="4686300" y="486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215,421</a:t>
          </a:r>
          <a:endParaRPr kumimoji="1" lang="ja-JP" altLang="en-US" sz="1000" b="1">
            <a:latin typeface="ＭＳ Ｐゴシック"/>
          </a:endParaRPr>
        </a:p>
      </xdr:txBody>
    </xdr:sp>
    <xdr:clientData/>
  </xdr:oneCellAnchor>
  <xdr:twoCellAnchor>
    <xdr:from>
      <xdr:col>6</xdr:col>
      <xdr:colOff>422275</xdr:colOff>
      <xdr:row>29</xdr:row>
      <xdr:rowOff>121510</xdr:rowOff>
    </xdr:from>
    <xdr:to>
      <xdr:col>6</xdr:col>
      <xdr:colOff>600075</xdr:colOff>
      <xdr:row>29</xdr:row>
      <xdr:rowOff>121510</xdr:rowOff>
    </xdr:to>
    <xdr:cxnSp macro="">
      <xdr:nvCxnSpPr>
        <xdr:cNvPr id="62" name="直線コネクタ 61"/>
        <xdr:cNvCxnSpPr/>
      </xdr:nvCxnSpPr>
      <xdr:spPr>
        <a:xfrm>
          <a:off x="4546600" y="50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29</xdr:row>
      <xdr:rowOff>121510</xdr:rowOff>
    </xdr:from>
    <xdr:to>
      <xdr:col>6</xdr:col>
      <xdr:colOff>511175</xdr:colOff>
      <xdr:row>29</xdr:row>
      <xdr:rowOff>126180</xdr:rowOff>
    </xdr:to>
    <xdr:cxnSp macro="">
      <xdr:nvCxnSpPr>
        <xdr:cNvPr id="63" name="直線コネクタ 62"/>
        <xdr:cNvCxnSpPr/>
      </xdr:nvCxnSpPr>
      <xdr:spPr>
        <a:xfrm flipV="1">
          <a:off x="3797300" y="5093560"/>
          <a:ext cx="838200" cy="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18842</xdr:rowOff>
    </xdr:from>
    <xdr:ext cx="599010" cy="259045"/>
    <xdr:sp macro="" textlink="">
      <xdr:nvSpPr>
        <xdr:cNvPr id="64" name="人件費平均値テキスト"/>
        <xdr:cNvSpPr txBox="1"/>
      </xdr:nvSpPr>
      <xdr:spPr>
        <a:xfrm>
          <a:off x="4686300" y="6191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107,954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40415</xdr:rowOff>
    </xdr:from>
    <xdr:to>
      <xdr:col>6</xdr:col>
      <xdr:colOff>561975</xdr:colOff>
      <xdr:row>36</xdr:row>
      <xdr:rowOff>142015</xdr:rowOff>
    </xdr:to>
    <xdr:sp macro="" textlink="">
      <xdr:nvSpPr>
        <xdr:cNvPr id="65" name="フローチャート : 判断 64"/>
        <xdr:cNvSpPr/>
      </xdr:nvSpPr>
      <xdr:spPr>
        <a:xfrm>
          <a:off x="4584700" y="62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29</xdr:row>
      <xdr:rowOff>126180</xdr:rowOff>
    </xdr:from>
    <xdr:to>
      <xdr:col>5</xdr:col>
      <xdr:colOff>358775</xdr:colOff>
      <xdr:row>30</xdr:row>
      <xdr:rowOff>88058</xdr:rowOff>
    </xdr:to>
    <xdr:cxnSp macro="">
      <xdr:nvCxnSpPr>
        <xdr:cNvPr id="66" name="直線コネクタ 65"/>
        <xdr:cNvCxnSpPr/>
      </xdr:nvCxnSpPr>
      <xdr:spPr>
        <a:xfrm flipV="1">
          <a:off x="2908300" y="5098230"/>
          <a:ext cx="889000" cy="13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104140</xdr:rowOff>
    </xdr:from>
    <xdr:to>
      <xdr:col>5</xdr:col>
      <xdr:colOff>409575</xdr:colOff>
      <xdr:row>35</xdr:row>
      <xdr:rowOff>34290</xdr:rowOff>
    </xdr:to>
    <xdr:sp macro="" textlink="">
      <xdr:nvSpPr>
        <xdr:cNvPr id="67" name="フローチャート : 判断 66"/>
        <xdr:cNvSpPr/>
      </xdr:nvSpPr>
      <xdr:spPr>
        <a:xfrm>
          <a:off x="3746500" y="593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25417</xdr:rowOff>
    </xdr:from>
    <xdr:ext cx="599010" cy="259045"/>
    <xdr:sp macro="" textlink="">
      <xdr:nvSpPr>
        <xdr:cNvPr id="68" name="テキスト ボックス 67"/>
        <xdr:cNvSpPr txBox="1"/>
      </xdr:nvSpPr>
      <xdr:spPr>
        <a:xfrm>
          <a:off x="3497794" y="6026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2</xdr:col>
      <xdr:colOff>638175</xdr:colOff>
      <xdr:row>30</xdr:row>
      <xdr:rowOff>88058</xdr:rowOff>
    </xdr:from>
    <xdr:to>
      <xdr:col>4</xdr:col>
      <xdr:colOff>155575</xdr:colOff>
      <xdr:row>31</xdr:row>
      <xdr:rowOff>143020</xdr:rowOff>
    </xdr:to>
    <xdr:cxnSp macro="">
      <xdr:nvCxnSpPr>
        <xdr:cNvPr id="69" name="直線コネクタ 68"/>
        <xdr:cNvCxnSpPr/>
      </xdr:nvCxnSpPr>
      <xdr:spPr>
        <a:xfrm flipV="1">
          <a:off x="2019300" y="5231558"/>
          <a:ext cx="889000" cy="22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54251</xdr:rowOff>
    </xdr:from>
    <xdr:to>
      <xdr:col>4</xdr:col>
      <xdr:colOff>206375</xdr:colOff>
      <xdr:row>34</xdr:row>
      <xdr:rowOff>155851</xdr:rowOff>
    </xdr:to>
    <xdr:sp macro="" textlink="">
      <xdr:nvSpPr>
        <xdr:cNvPr id="70" name="フローチャート : 判断 69"/>
        <xdr:cNvSpPr/>
      </xdr:nvSpPr>
      <xdr:spPr>
        <a:xfrm>
          <a:off x="2857500" y="588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146978</xdr:rowOff>
    </xdr:from>
    <xdr:ext cx="599010" cy="259045"/>
    <xdr:sp macro="" textlink="">
      <xdr:nvSpPr>
        <xdr:cNvPr id="71" name="テキスト ボックス 70"/>
        <xdr:cNvSpPr txBox="1"/>
      </xdr:nvSpPr>
      <xdr:spPr>
        <a:xfrm>
          <a:off x="2608794" y="597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139330</xdr:rowOff>
    </xdr:from>
    <xdr:to>
      <xdr:col>2</xdr:col>
      <xdr:colOff>638175</xdr:colOff>
      <xdr:row>31</xdr:row>
      <xdr:rowOff>143020</xdr:rowOff>
    </xdr:to>
    <xdr:cxnSp macro="">
      <xdr:nvCxnSpPr>
        <xdr:cNvPr id="72" name="直線コネクタ 71"/>
        <xdr:cNvCxnSpPr/>
      </xdr:nvCxnSpPr>
      <xdr:spPr>
        <a:xfrm>
          <a:off x="1130300" y="5454280"/>
          <a:ext cx="889000" cy="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111292</xdr:rowOff>
    </xdr:from>
    <xdr:to>
      <xdr:col>3</xdr:col>
      <xdr:colOff>3175</xdr:colOff>
      <xdr:row>35</xdr:row>
      <xdr:rowOff>41442</xdr:rowOff>
    </xdr:to>
    <xdr:sp macro="" textlink="">
      <xdr:nvSpPr>
        <xdr:cNvPr id="73" name="フローチャート : 判断 72"/>
        <xdr:cNvSpPr/>
      </xdr:nvSpPr>
      <xdr:spPr>
        <a:xfrm>
          <a:off x="1968500" y="594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32569</xdr:rowOff>
    </xdr:from>
    <xdr:ext cx="599010" cy="259045"/>
    <xdr:sp macro="" textlink="">
      <xdr:nvSpPr>
        <xdr:cNvPr id="74" name="テキスト ボックス 73"/>
        <xdr:cNvSpPr txBox="1"/>
      </xdr:nvSpPr>
      <xdr:spPr>
        <a:xfrm>
          <a:off x="1719794" y="6033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100504</xdr:rowOff>
    </xdr:from>
    <xdr:to>
      <xdr:col>1</xdr:col>
      <xdr:colOff>485775</xdr:colOff>
      <xdr:row>35</xdr:row>
      <xdr:rowOff>30654</xdr:rowOff>
    </xdr:to>
    <xdr:sp macro="" textlink="">
      <xdr:nvSpPr>
        <xdr:cNvPr id="75" name="フローチャート : 判断 74"/>
        <xdr:cNvSpPr/>
      </xdr:nvSpPr>
      <xdr:spPr>
        <a:xfrm>
          <a:off x="1079500" y="592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21781</xdr:rowOff>
    </xdr:from>
    <xdr:ext cx="599010" cy="259045"/>
    <xdr:sp macro="" textlink="">
      <xdr:nvSpPr>
        <xdr:cNvPr id="76" name="テキスト ボックス 75"/>
        <xdr:cNvSpPr txBox="1"/>
      </xdr:nvSpPr>
      <xdr:spPr>
        <a:xfrm>
          <a:off x="830794" y="602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29</xdr:row>
      <xdr:rowOff>70710</xdr:rowOff>
    </xdr:from>
    <xdr:to>
      <xdr:col>6</xdr:col>
      <xdr:colOff>561975</xdr:colOff>
      <xdr:row>30</xdr:row>
      <xdr:rowOff>860</xdr:rowOff>
    </xdr:to>
    <xdr:sp macro="" textlink="">
      <xdr:nvSpPr>
        <xdr:cNvPr id="82" name="円/楕円 81"/>
        <xdr:cNvSpPr/>
      </xdr:nvSpPr>
      <xdr:spPr>
        <a:xfrm>
          <a:off x="4584700" y="50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29</xdr:row>
      <xdr:rowOff>23737</xdr:rowOff>
    </xdr:from>
    <xdr:ext cx="599010" cy="259045"/>
    <xdr:sp macro="" textlink="">
      <xdr:nvSpPr>
        <xdr:cNvPr id="83" name="人件費該当値テキスト"/>
        <xdr:cNvSpPr txBox="1"/>
      </xdr:nvSpPr>
      <xdr:spPr>
        <a:xfrm>
          <a:off x="4686300" y="4995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215,421</a:t>
          </a:r>
          <a:endParaRPr kumimoji="1" lang="ja-JP" altLang="en-US" sz="1000" b="1">
            <a:solidFill>
              <a:srgbClr val="FF0000"/>
            </a:solidFill>
            <a:latin typeface="ＭＳ Ｐゴシック"/>
          </a:endParaRPr>
        </a:p>
      </xdr:txBody>
    </xdr:sp>
    <xdr:clientData/>
  </xdr:oneCellAnchor>
  <xdr:twoCellAnchor>
    <xdr:from>
      <xdr:col>5</xdr:col>
      <xdr:colOff>307975</xdr:colOff>
      <xdr:row>29</xdr:row>
      <xdr:rowOff>75380</xdr:rowOff>
    </xdr:from>
    <xdr:to>
      <xdr:col>5</xdr:col>
      <xdr:colOff>409575</xdr:colOff>
      <xdr:row>30</xdr:row>
      <xdr:rowOff>5530</xdr:rowOff>
    </xdr:to>
    <xdr:sp macro="" textlink="">
      <xdr:nvSpPr>
        <xdr:cNvPr id="84" name="円/楕円 83"/>
        <xdr:cNvSpPr/>
      </xdr:nvSpPr>
      <xdr:spPr>
        <a:xfrm>
          <a:off x="3746500" y="504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28</xdr:row>
      <xdr:rowOff>22057</xdr:rowOff>
    </xdr:from>
    <xdr:ext cx="599010" cy="259045"/>
    <xdr:sp macro="" textlink="">
      <xdr:nvSpPr>
        <xdr:cNvPr id="85" name="テキスト ボックス 84"/>
        <xdr:cNvSpPr txBox="1"/>
      </xdr:nvSpPr>
      <xdr:spPr>
        <a:xfrm>
          <a:off x="3497794" y="4822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214,992</a:t>
          </a:r>
          <a:endParaRPr kumimoji="1" lang="ja-JP" altLang="en-US" sz="1000" b="1">
            <a:solidFill>
              <a:srgbClr val="FF0000"/>
            </a:solidFill>
            <a:latin typeface="ＭＳ Ｐゴシック"/>
          </a:endParaRPr>
        </a:p>
      </xdr:txBody>
    </xdr:sp>
    <xdr:clientData/>
  </xdr:oneCellAnchor>
  <xdr:twoCellAnchor>
    <xdr:from>
      <xdr:col>4</xdr:col>
      <xdr:colOff>104775</xdr:colOff>
      <xdr:row>30</xdr:row>
      <xdr:rowOff>37258</xdr:rowOff>
    </xdr:from>
    <xdr:to>
      <xdr:col>4</xdr:col>
      <xdr:colOff>206375</xdr:colOff>
      <xdr:row>30</xdr:row>
      <xdr:rowOff>138858</xdr:rowOff>
    </xdr:to>
    <xdr:sp macro="" textlink="">
      <xdr:nvSpPr>
        <xdr:cNvPr id="86" name="円/楕円 85"/>
        <xdr:cNvSpPr/>
      </xdr:nvSpPr>
      <xdr:spPr>
        <a:xfrm>
          <a:off x="2857500" y="518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28</xdr:row>
      <xdr:rowOff>155385</xdr:rowOff>
    </xdr:from>
    <xdr:ext cx="599010" cy="259045"/>
    <xdr:sp macro="" textlink="">
      <xdr:nvSpPr>
        <xdr:cNvPr id="87" name="テキスト ボックス 86"/>
        <xdr:cNvSpPr txBox="1"/>
      </xdr:nvSpPr>
      <xdr:spPr>
        <a:xfrm>
          <a:off x="2608794" y="4955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202,744</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92220</xdr:rowOff>
    </xdr:from>
    <xdr:to>
      <xdr:col>3</xdr:col>
      <xdr:colOff>3175</xdr:colOff>
      <xdr:row>32</xdr:row>
      <xdr:rowOff>22370</xdr:rowOff>
    </xdr:to>
    <xdr:sp macro="" textlink="">
      <xdr:nvSpPr>
        <xdr:cNvPr id="88" name="円/楕円 87"/>
        <xdr:cNvSpPr/>
      </xdr:nvSpPr>
      <xdr:spPr>
        <a:xfrm>
          <a:off x="1968500" y="540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30</xdr:row>
      <xdr:rowOff>38897</xdr:rowOff>
    </xdr:from>
    <xdr:ext cx="599010" cy="259045"/>
    <xdr:sp macro="" textlink="">
      <xdr:nvSpPr>
        <xdr:cNvPr id="89" name="テキスト ボックス 88"/>
        <xdr:cNvSpPr txBox="1"/>
      </xdr:nvSpPr>
      <xdr:spPr>
        <a:xfrm>
          <a:off x="1719794" y="5182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181,945</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88530</xdr:rowOff>
    </xdr:from>
    <xdr:to>
      <xdr:col>1</xdr:col>
      <xdr:colOff>485775</xdr:colOff>
      <xdr:row>32</xdr:row>
      <xdr:rowOff>18680</xdr:rowOff>
    </xdr:to>
    <xdr:sp macro="" textlink="">
      <xdr:nvSpPr>
        <xdr:cNvPr id="90" name="円/楕円 89"/>
        <xdr:cNvSpPr/>
      </xdr:nvSpPr>
      <xdr:spPr>
        <a:xfrm>
          <a:off x="1079500" y="54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30</xdr:row>
      <xdr:rowOff>35207</xdr:rowOff>
    </xdr:from>
    <xdr:ext cx="599010" cy="259045"/>
    <xdr:sp macro="" textlink="">
      <xdr:nvSpPr>
        <xdr:cNvPr id="91" name="テキスト ボックス 90"/>
        <xdr:cNvSpPr txBox="1"/>
      </xdr:nvSpPr>
      <xdr:spPr>
        <a:xfrm>
          <a:off x="830794" y="5178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182,284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7651</xdr:rowOff>
    </xdr:from>
    <xdr:to>
      <xdr:col>6</xdr:col>
      <xdr:colOff>510540</xdr:colOff>
      <xdr:row>58</xdr:row>
      <xdr:rowOff>14379</xdr:rowOff>
    </xdr:to>
    <xdr:cxnSp macro="">
      <xdr:nvCxnSpPr>
        <xdr:cNvPr id="113" name="直線コネクタ 112"/>
        <xdr:cNvCxnSpPr/>
      </xdr:nvCxnSpPr>
      <xdr:spPr>
        <a:xfrm flipV="1">
          <a:off x="4633595" y="8580151"/>
          <a:ext cx="1270" cy="137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18206</xdr:rowOff>
    </xdr:from>
    <xdr:ext cx="534377" cy="259045"/>
    <xdr:sp macro="" textlink="">
      <xdr:nvSpPr>
        <xdr:cNvPr id="114" name="物件費最小値テキスト"/>
        <xdr:cNvSpPr txBox="1"/>
      </xdr:nvSpPr>
      <xdr:spPr>
        <a:xfrm>
          <a:off x="4686300" y="996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54,821</a:t>
          </a:r>
          <a:endParaRPr kumimoji="1" lang="ja-JP" altLang="en-US" sz="1000" b="1">
            <a:latin typeface="ＭＳ Ｐゴシック"/>
          </a:endParaRPr>
        </a:p>
      </xdr:txBody>
    </xdr:sp>
    <xdr:clientData/>
  </xdr:oneCellAnchor>
  <xdr:twoCellAnchor>
    <xdr:from>
      <xdr:col>6</xdr:col>
      <xdr:colOff>422275</xdr:colOff>
      <xdr:row>58</xdr:row>
      <xdr:rowOff>14379</xdr:rowOff>
    </xdr:from>
    <xdr:to>
      <xdr:col>6</xdr:col>
      <xdr:colOff>600075</xdr:colOff>
      <xdr:row>58</xdr:row>
      <xdr:rowOff>14379</xdr:rowOff>
    </xdr:to>
    <xdr:cxnSp macro="">
      <xdr:nvCxnSpPr>
        <xdr:cNvPr id="115" name="直線コネクタ 114"/>
        <xdr:cNvCxnSpPr/>
      </xdr:nvCxnSpPr>
      <xdr:spPr>
        <a:xfrm>
          <a:off x="4546600" y="995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125778</xdr:rowOff>
    </xdr:from>
    <xdr:ext cx="599010" cy="259045"/>
    <xdr:sp macro="" textlink="">
      <xdr:nvSpPr>
        <xdr:cNvPr id="116" name="物件費最大値テキスト"/>
        <xdr:cNvSpPr txBox="1"/>
      </xdr:nvSpPr>
      <xdr:spPr>
        <a:xfrm>
          <a:off x="4686300" y="835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657,764</a:t>
          </a:r>
          <a:endParaRPr kumimoji="1" lang="ja-JP" altLang="en-US" sz="1000" b="1">
            <a:latin typeface="ＭＳ Ｐゴシック"/>
          </a:endParaRPr>
        </a:p>
      </xdr:txBody>
    </xdr:sp>
    <xdr:clientData/>
  </xdr:oneCellAnchor>
  <xdr:twoCellAnchor>
    <xdr:from>
      <xdr:col>6</xdr:col>
      <xdr:colOff>422275</xdr:colOff>
      <xdr:row>50</xdr:row>
      <xdr:rowOff>7651</xdr:rowOff>
    </xdr:from>
    <xdr:to>
      <xdr:col>6</xdr:col>
      <xdr:colOff>600075</xdr:colOff>
      <xdr:row>50</xdr:row>
      <xdr:rowOff>7651</xdr:rowOff>
    </xdr:to>
    <xdr:cxnSp macro="">
      <xdr:nvCxnSpPr>
        <xdr:cNvPr id="117" name="直線コネクタ 116"/>
        <xdr:cNvCxnSpPr/>
      </xdr:nvCxnSpPr>
      <xdr:spPr>
        <a:xfrm>
          <a:off x="4546600" y="8580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30870</xdr:rowOff>
    </xdr:from>
    <xdr:to>
      <xdr:col>6</xdr:col>
      <xdr:colOff>511175</xdr:colOff>
      <xdr:row>56</xdr:row>
      <xdr:rowOff>85081</xdr:rowOff>
    </xdr:to>
    <xdr:cxnSp macro="">
      <xdr:nvCxnSpPr>
        <xdr:cNvPr id="118" name="直線コネクタ 117"/>
        <xdr:cNvCxnSpPr/>
      </xdr:nvCxnSpPr>
      <xdr:spPr>
        <a:xfrm flipV="1">
          <a:off x="3797300" y="9632070"/>
          <a:ext cx="838200" cy="5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144349</xdr:rowOff>
    </xdr:from>
    <xdr:ext cx="599010" cy="259045"/>
    <xdr:sp macro="" textlink="">
      <xdr:nvSpPr>
        <xdr:cNvPr id="119" name="物件費平均値テキスト"/>
        <xdr:cNvSpPr txBox="1"/>
      </xdr:nvSpPr>
      <xdr:spPr>
        <a:xfrm>
          <a:off x="4686300" y="97455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116,307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165922</xdr:rowOff>
    </xdr:from>
    <xdr:to>
      <xdr:col>6</xdr:col>
      <xdr:colOff>561975</xdr:colOff>
      <xdr:row>57</xdr:row>
      <xdr:rowOff>96072</xdr:rowOff>
    </xdr:to>
    <xdr:sp macro="" textlink="">
      <xdr:nvSpPr>
        <xdr:cNvPr id="120" name="フローチャート : 判断 119"/>
        <xdr:cNvSpPr/>
      </xdr:nvSpPr>
      <xdr:spPr>
        <a:xfrm>
          <a:off x="4584700" y="97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85081</xdr:rowOff>
    </xdr:from>
    <xdr:to>
      <xdr:col>5</xdr:col>
      <xdr:colOff>358775</xdr:colOff>
      <xdr:row>56</xdr:row>
      <xdr:rowOff>108818</xdr:rowOff>
    </xdr:to>
    <xdr:cxnSp macro="">
      <xdr:nvCxnSpPr>
        <xdr:cNvPr id="121" name="直線コネクタ 120"/>
        <xdr:cNvCxnSpPr/>
      </xdr:nvCxnSpPr>
      <xdr:spPr>
        <a:xfrm flipV="1">
          <a:off x="2908300" y="9686281"/>
          <a:ext cx="889000" cy="2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149097</xdr:rowOff>
    </xdr:from>
    <xdr:to>
      <xdr:col>5</xdr:col>
      <xdr:colOff>409575</xdr:colOff>
      <xdr:row>57</xdr:row>
      <xdr:rowOff>79247</xdr:rowOff>
    </xdr:to>
    <xdr:sp macro="" textlink="">
      <xdr:nvSpPr>
        <xdr:cNvPr id="122" name="フローチャート : 判断 121"/>
        <xdr:cNvSpPr/>
      </xdr:nvSpPr>
      <xdr:spPr>
        <a:xfrm>
          <a:off x="3746500" y="97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70374</xdr:rowOff>
    </xdr:from>
    <xdr:ext cx="599010" cy="259045"/>
    <xdr:sp macro="" textlink="">
      <xdr:nvSpPr>
        <xdr:cNvPr id="123" name="テキスト ボックス 122"/>
        <xdr:cNvSpPr txBox="1"/>
      </xdr:nvSpPr>
      <xdr:spPr>
        <a:xfrm>
          <a:off x="3497794" y="9843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108818</xdr:rowOff>
    </xdr:from>
    <xdr:to>
      <xdr:col>4</xdr:col>
      <xdr:colOff>155575</xdr:colOff>
      <xdr:row>57</xdr:row>
      <xdr:rowOff>18405</xdr:rowOff>
    </xdr:to>
    <xdr:cxnSp macro="">
      <xdr:nvCxnSpPr>
        <xdr:cNvPr id="124" name="直線コネクタ 123"/>
        <xdr:cNvCxnSpPr/>
      </xdr:nvCxnSpPr>
      <xdr:spPr>
        <a:xfrm flipV="1">
          <a:off x="2019300" y="9710018"/>
          <a:ext cx="889000" cy="8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153235</xdr:rowOff>
    </xdr:from>
    <xdr:to>
      <xdr:col>4</xdr:col>
      <xdr:colOff>206375</xdr:colOff>
      <xdr:row>57</xdr:row>
      <xdr:rowOff>83385</xdr:rowOff>
    </xdr:to>
    <xdr:sp macro="" textlink="">
      <xdr:nvSpPr>
        <xdr:cNvPr id="125" name="フローチャート : 判断 124"/>
        <xdr:cNvSpPr/>
      </xdr:nvSpPr>
      <xdr:spPr>
        <a:xfrm>
          <a:off x="2857500" y="975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74512</xdr:rowOff>
    </xdr:from>
    <xdr:ext cx="599010" cy="259045"/>
    <xdr:sp macro="" textlink="">
      <xdr:nvSpPr>
        <xdr:cNvPr id="126" name="テキスト ボックス 125"/>
        <xdr:cNvSpPr txBox="1"/>
      </xdr:nvSpPr>
      <xdr:spPr>
        <a:xfrm>
          <a:off x="2608794" y="9847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18405</xdr:rowOff>
    </xdr:from>
    <xdr:to>
      <xdr:col>2</xdr:col>
      <xdr:colOff>638175</xdr:colOff>
      <xdr:row>57</xdr:row>
      <xdr:rowOff>24735</xdr:rowOff>
    </xdr:to>
    <xdr:cxnSp macro="">
      <xdr:nvCxnSpPr>
        <xdr:cNvPr id="127" name="直線コネクタ 126"/>
        <xdr:cNvCxnSpPr/>
      </xdr:nvCxnSpPr>
      <xdr:spPr>
        <a:xfrm flipV="1">
          <a:off x="1130300" y="9791055"/>
          <a:ext cx="889000" cy="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170842</xdr:rowOff>
    </xdr:from>
    <xdr:to>
      <xdr:col>3</xdr:col>
      <xdr:colOff>3175</xdr:colOff>
      <xdr:row>57</xdr:row>
      <xdr:rowOff>100992</xdr:rowOff>
    </xdr:to>
    <xdr:sp macro="" textlink="">
      <xdr:nvSpPr>
        <xdr:cNvPr id="128" name="フローチャート : 判断 127"/>
        <xdr:cNvSpPr/>
      </xdr:nvSpPr>
      <xdr:spPr>
        <a:xfrm>
          <a:off x="1968500" y="97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92119</xdr:rowOff>
    </xdr:from>
    <xdr:ext cx="599010" cy="259045"/>
    <xdr:sp macro="" textlink="">
      <xdr:nvSpPr>
        <xdr:cNvPr id="129" name="テキスト ボックス 128"/>
        <xdr:cNvSpPr txBox="1"/>
      </xdr:nvSpPr>
      <xdr:spPr>
        <a:xfrm>
          <a:off x="1719794" y="9864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18564</xdr:rowOff>
    </xdr:from>
    <xdr:to>
      <xdr:col>1</xdr:col>
      <xdr:colOff>485775</xdr:colOff>
      <xdr:row>57</xdr:row>
      <xdr:rowOff>120164</xdr:rowOff>
    </xdr:to>
    <xdr:sp macro="" textlink="">
      <xdr:nvSpPr>
        <xdr:cNvPr id="130" name="フローチャート : 判断 129"/>
        <xdr:cNvSpPr/>
      </xdr:nvSpPr>
      <xdr:spPr>
        <a:xfrm>
          <a:off x="1079500" y="979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111291</xdr:rowOff>
    </xdr:from>
    <xdr:ext cx="599010" cy="259045"/>
    <xdr:sp macro="" textlink="">
      <xdr:nvSpPr>
        <xdr:cNvPr id="131" name="テキスト ボックス 130"/>
        <xdr:cNvSpPr txBox="1"/>
      </xdr:nvSpPr>
      <xdr:spPr>
        <a:xfrm>
          <a:off x="830794" y="9883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151520</xdr:rowOff>
    </xdr:from>
    <xdr:to>
      <xdr:col>6</xdr:col>
      <xdr:colOff>561975</xdr:colOff>
      <xdr:row>56</xdr:row>
      <xdr:rowOff>81670</xdr:rowOff>
    </xdr:to>
    <xdr:sp macro="" textlink="">
      <xdr:nvSpPr>
        <xdr:cNvPr id="137" name="円/楕円 136"/>
        <xdr:cNvSpPr/>
      </xdr:nvSpPr>
      <xdr:spPr>
        <a:xfrm>
          <a:off x="4584700" y="958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2947</xdr:rowOff>
    </xdr:from>
    <xdr:ext cx="599010" cy="259045"/>
    <xdr:sp macro="" textlink="">
      <xdr:nvSpPr>
        <xdr:cNvPr id="138" name="物件費該当値テキスト"/>
        <xdr:cNvSpPr txBox="1"/>
      </xdr:nvSpPr>
      <xdr:spPr>
        <a:xfrm>
          <a:off x="4686300" y="9432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197,607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34281</xdr:rowOff>
    </xdr:from>
    <xdr:to>
      <xdr:col>5</xdr:col>
      <xdr:colOff>409575</xdr:colOff>
      <xdr:row>56</xdr:row>
      <xdr:rowOff>135881</xdr:rowOff>
    </xdr:to>
    <xdr:sp macro="" textlink="">
      <xdr:nvSpPr>
        <xdr:cNvPr id="139" name="円/楕円 138"/>
        <xdr:cNvSpPr/>
      </xdr:nvSpPr>
      <xdr:spPr>
        <a:xfrm>
          <a:off x="3746500" y="963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152408</xdr:rowOff>
    </xdr:from>
    <xdr:ext cx="599010" cy="259045"/>
    <xdr:sp macro="" textlink="">
      <xdr:nvSpPr>
        <xdr:cNvPr id="140" name="テキスト ボックス 139"/>
        <xdr:cNvSpPr txBox="1"/>
      </xdr:nvSpPr>
      <xdr:spPr>
        <a:xfrm>
          <a:off x="3497794" y="941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173,893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58018</xdr:rowOff>
    </xdr:from>
    <xdr:to>
      <xdr:col>4</xdr:col>
      <xdr:colOff>206375</xdr:colOff>
      <xdr:row>56</xdr:row>
      <xdr:rowOff>159618</xdr:rowOff>
    </xdr:to>
    <xdr:sp macro="" textlink="">
      <xdr:nvSpPr>
        <xdr:cNvPr id="141" name="円/楕円 140"/>
        <xdr:cNvSpPr/>
      </xdr:nvSpPr>
      <xdr:spPr>
        <a:xfrm>
          <a:off x="2857500" y="965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4695</xdr:rowOff>
    </xdr:from>
    <xdr:ext cx="599010" cy="259045"/>
    <xdr:sp macro="" textlink="">
      <xdr:nvSpPr>
        <xdr:cNvPr id="142" name="テキスト ボックス 141"/>
        <xdr:cNvSpPr txBox="1"/>
      </xdr:nvSpPr>
      <xdr:spPr>
        <a:xfrm>
          <a:off x="2608794" y="943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163,509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139055</xdr:rowOff>
    </xdr:from>
    <xdr:to>
      <xdr:col>3</xdr:col>
      <xdr:colOff>3175</xdr:colOff>
      <xdr:row>57</xdr:row>
      <xdr:rowOff>69205</xdr:rowOff>
    </xdr:to>
    <xdr:sp macro="" textlink="">
      <xdr:nvSpPr>
        <xdr:cNvPr id="143" name="円/楕円 142"/>
        <xdr:cNvSpPr/>
      </xdr:nvSpPr>
      <xdr:spPr>
        <a:xfrm>
          <a:off x="1968500" y="974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85732</xdr:rowOff>
    </xdr:from>
    <xdr:ext cx="599010" cy="259045"/>
    <xdr:sp macro="" textlink="">
      <xdr:nvSpPr>
        <xdr:cNvPr id="144" name="テキスト ボックス 143"/>
        <xdr:cNvSpPr txBox="1"/>
      </xdr:nvSpPr>
      <xdr:spPr>
        <a:xfrm>
          <a:off x="1719794" y="9515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128,060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145385</xdr:rowOff>
    </xdr:from>
    <xdr:to>
      <xdr:col>1</xdr:col>
      <xdr:colOff>485775</xdr:colOff>
      <xdr:row>57</xdr:row>
      <xdr:rowOff>75535</xdr:rowOff>
    </xdr:to>
    <xdr:sp macro="" textlink="">
      <xdr:nvSpPr>
        <xdr:cNvPr id="145" name="円/楕円 144"/>
        <xdr:cNvSpPr/>
      </xdr:nvSpPr>
      <xdr:spPr>
        <a:xfrm>
          <a:off x="1079500" y="974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92062</xdr:rowOff>
    </xdr:from>
    <xdr:ext cx="599010" cy="259045"/>
    <xdr:sp macro="" textlink="">
      <xdr:nvSpPr>
        <xdr:cNvPr id="146" name="テキスト ボックス 145"/>
        <xdr:cNvSpPr txBox="1"/>
      </xdr:nvSpPr>
      <xdr:spPr>
        <a:xfrm>
          <a:off x="830794" y="9521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125,291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51624</xdr:rowOff>
    </xdr:from>
    <xdr:to>
      <xdr:col>6</xdr:col>
      <xdr:colOff>510540</xdr:colOff>
      <xdr:row>79</xdr:row>
      <xdr:rowOff>72329</xdr:rowOff>
    </xdr:to>
    <xdr:cxnSp macro="">
      <xdr:nvCxnSpPr>
        <xdr:cNvPr id="172" name="直線コネクタ 171"/>
        <xdr:cNvCxnSpPr/>
      </xdr:nvCxnSpPr>
      <xdr:spPr>
        <a:xfrm flipV="1">
          <a:off x="4633595" y="12053124"/>
          <a:ext cx="1270" cy="1563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76156</xdr:rowOff>
    </xdr:from>
    <xdr:ext cx="378565" cy="259045"/>
    <xdr:sp macro="" textlink="">
      <xdr:nvSpPr>
        <xdr:cNvPr id="173" name="維持補修費最小値テキスト"/>
        <xdr:cNvSpPr txBox="1"/>
      </xdr:nvSpPr>
      <xdr:spPr>
        <a:xfrm>
          <a:off x="4686300" y="13620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79</xdr:row>
      <xdr:rowOff>72329</xdr:rowOff>
    </xdr:from>
    <xdr:to>
      <xdr:col>6</xdr:col>
      <xdr:colOff>600075</xdr:colOff>
      <xdr:row>79</xdr:row>
      <xdr:rowOff>72329</xdr:rowOff>
    </xdr:to>
    <xdr:cxnSp macro="">
      <xdr:nvCxnSpPr>
        <xdr:cNvPr id="174" name="直線コネクタ 173"/>
        <xdr:cNvCxnSpPr/>
      </xdr:nvCxnSpPr>
      <xdr:spPr>
        <a:xfrm>
          <a:off x="4546600" y="136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169751</xdr:rowOff>
    </xdr:from>
    <xdr:ext cx="534377" cy="259045"/>
    <xdr:sp macro="" textlink="">
      <xdr:nvSpPr>
        <xdr:cNvPr id="175" name="維持補修費最大値テキスト"/>
        <xdr:cNvSpPr txBox="1"/>
      </xdr:nvSpPr>
      <xdr:spPr>
        <a:xfrm>
          <a:off x="4686300" y="118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48,697</a:t>
          </a:r>
          <a:endParaRPr kumimoji="1" lang="ja-JP" altLang="en-US" sz="1000" b="1">
            <a:latin typeface="ＭＳ Ｐゴシック"/>
          </a:endParaRPr>
        </a:p>
      </xdr:txBody>
    </xdr:sp>
    <xdr:clientData/>
  </xdr:oneCellAnchor>
  <xdr:twoCellAnchor>
    <xdr:from>
      <xdr:col>6</xdr:col>
      <xdr:colOff>422275</xdr:colOff>
      <xdr:row>70</xdr:row>
      <xdr:rowOff>51624</xdr:rowOff>
    </xdr:from>
    <xdr:to>
      <xdr:col>6</xdr:col>
      <xdr:colOff>600075</xdr:colOff>
      <xdr:row>70</xdr:row>
      <xdr:rowOff>51624</xdr:rowOff>
    </xdr:to>
    <xdr:cxnSp macro="">
      <xdr:nvCxnSpPr>
        <xdr:cNvPr id="176" name="直線コネクタ 175"/>
        <xdr:cNvCxnSpPr/>
      </xdr:nvCxnSpPr>
      <xdr:spPr>
        <a:xfrm>
          <a:off x="4546600" y="1205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129479</xdr:rowOff>
    </xdr:from>
    <xdr:to>
      <xdr:col>6</xdr:col>
      <xdr:colOff>511175</xdr:colOff>
      <xdr:row>77</xdr:row>
      <xdr:rowOff>21286</xdr:rowOff>
    </xdr:to>
    <xdr:cxnSp macro="">
      <xdr:nvCxnSpPr>
        <xdr:cNvPr id="177" name="直線コネクタ 176"/>
        <xdr:cNvCxnSpPr/>
      </xdr:nvCxnSpPr>
      <xdr:spPr>
        <a:xfrm>
          <a:off x="3797300" y="13159679"/>
          <a:ext cx="838200" cy="6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33886</xdr:rowOff>
    </xdr:from>
    <xdr:ext cx="534377" cy="259045"/>
    <xdr:sp macro="" textlink="">
      <xdr:nvSpPr>
        <xdr:cNvPr id="178" name="維持補修費平均値テキスト"/>
        <xdr:cNvSpPr txBox="1"/>
      </xdr:nvSpPr>
      <xdr:spPr>
        <a:xfrm>
          <a:off x="4686300" y="13235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55459</xdr:rowOff>
    </xdr:from>
    <xdr:to>
      <xdr:col>6</xdr:col>
      <xdr:colOff>561975</xdr:colOff>
      <xdr:row>77</xdr:row>
      <xdr:rowOff>157059</xdr:rowOff>
    </xdr:to>
    <xdr:sp macro="" textlink="">
      <xdr:nvSpPr>
        <xdr:cNvPr id="179" name="フローチャート : 判断 178"/>
        <xdr:cNvSpPr/>
      </xdr:nvSpPr>
      <xdr:spPr>
        <a:xfrm>
          <a:off x="4584700" y="1325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129479</xdr:rowOff>
    </xdr:from>
    <xdr:to>
      <xdr:col>5</xdr:col>
      <xdr:colOff>358775</xdr:colOff>
      <xdr:row>77</xdr:row>
      <xdr:rowOff>25302</xdr:rowOff>
    </xdr:to>
    <xdr:cxnSp macro="">
      <xdr:nvCxnSpPr>
        <xdr:cNvPr id="180" name="直線コネクタ 179"/>
        <xdr:cNvCxnSpPr/>
      </xdr:nvCxnSpPr>
      <xdr:spPr>
        <a:xfrm flipV="1">
          <a:off x="2908300" y="13159679"/>
          <a:ext cx="889000" cy="67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90043</xdr:rowOff>
    </xdr:from>
    <xdr:to>
      <xdr:col>5</xdr:col>
      <xdr:colOff>409575</xdr:colOff>
      <xdr:row>77</xdr:row>
      <xdr:rowOff>20193</xdr:rowOff>
    </xdr:to>
    <xdr:sp macro="" textlink="">
      <xdr:nvSpPr>
        <xdr:cNvPr id="181" name="フローチャート : 判断 180"/>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11320</xdr:rowOff>
    </xdr:from>
    <xdr:ext cx="534377" cy="259045"/>
    <xdr:sp macro="" textlink="">
      <xdr:nvSpPr>
        <xdr:cNvPr id="182" name="テキスト ボックス 181"/>
        <xdr:cNvSpPr txBox="1"/>
      </xdr:nvSpPr>
      <xdr:spPr>
        <a:xfrm>
          <a:off x="3530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25302</xdr:rowOff>
    </xdr:from>
    <xdr:to>
      <xdr:col>4</xdr:col>
      <xdr:colOff>155575</xdr:colOff>
      <xdr:row>77</xdr:row>
      <xdr:rowOff>76736</xdr:rowOff>
    </xdr:to>
    <xdr:cxnSp macro="">
      <xdr:nvCxnSpPr>
        <xdr:cNvPr id="183" name="直線コネクタ 182"/>
        <xdr:cNvCxnSpPr/>
      </xdr:nvCxnSpPr>
      <xdr:spPr>
        <a:xfrm flipV="1">
          <a:off x="2019300" y="13226952"/>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31000</xdr:rowOff>
    </xdr:from>
    <xdr:to>
      <xdr:col>4</xdr:col>
      <xdr:colOff>206375</xdr:colOff>
      <xdr:row>76</xdr:row>
      <xdr:rowOff>132600</xdr:rowOff>
    </xdr:to>
    <xdr:sp macro="" textlink="">
      <xdr:nvSpPr>
        <xdr:cNvPr id="184" name="フローチャート : 判断 183"/>
        <xdr:cNvSpPr/>
      </xdr:nvSpPr>
      <xdr:spPr>
        <a:xfrm>
          <a:off x="2857500" y="1306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149126</xdr:rowOff>
    </xdr:from>
    <xdr:ext cx="534377" cy="259045"/>
    <xdr:sp macro="" textlink="">
      <xdr:nvSpPr>
        <xdr:cNvPr id="185" name="テキスト ボックス 184"/>
        <xdr:cNvSpPr txBox="1"/>
      </xdr:nvSpPr>
      <xdr:spPr>
        <a:xfrm>
          <a:off x="2641111" y="1283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76736</xdr:rowOff>
    </xdr:from>
    <xdr:to>
      <xdr:col>2</xdr:col>
      <xdr:colOff>638175</xdr:colOff>
      <xdr:row>77</xdr:row>
      <xdr:rowOff>89833</xdr:rowOff>
    </xdr:to>
    <xdr:cxnSp macro="">
      <xdr:nvCxnSpPr>
        <xdr:cNvPr id="186" name="直線コネクタ 185"/>
        <xdr:cNvCxnSpPr/>
      </xdr:nvCxnSpPr>
      <xdr:spPr>
        <a:xfrm flipV="1">
          <a:off x="1130300" y="13278386"/>
          <a:ext cx="889000" cy="1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99448</xdr:rowOff>
    </xdr:from>
    <xdr:to>
      <xdr:col>3</xdr:col>
      <xdr:colOff>3175</xdr:colOff>
      <xdr:row>77</xdr:row>
      <xdr:rowOff>29598</xdr:rowOff>
    </xdr:to>
    <xdr:sp macro="" textlink="">
      <xdr:nvSpPr>
        <xdr:cNvPr id="187" name="フローチャート : 判断 186"/>
        <xdr:cNvSpPr/>
      </xdr:nvSpPr>
      <xdr:spPr>
        <a:xfrm>
          <a:off x="1968500" y="1312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46125</xdr:rowOff>
    </xdr:from>
    <xdr:ext cx="534377" cy="259045"/>
    <xdr:sp macro="" textlink="">
      <xdr:nvSpPr>
        <xdr:cNvPr id="188" name="テキスト ボックス 187"/>
        <xdr:cNvSpPr txBox="1"/>
      </xdr:nvSpPr>
      <xdr:spPr>
        <a:xfrm>
          <a:off x="1752111" y="1290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119695</xdr:rowOff>
    </xdr:from>
    <xdr:to>
      <xdr:col>1</xdr:col>
      <xdr:colOff>485775</xdr:colOff>
      <xdr:row>77</xdr:row>
      <xdr:rowOff>49845</xdr:rowOff>
    </xdr:to>
    <xdr:sp macro="" textlink="">
      <xdr:nvSpPr>
        <xdr:cNvPr id="189" name="フローチャート : 判断 188"/>
        <xdr:cNvSpPr/>
      </xdr:nvSpPr>
      <xdr:spPr>
        <a:xfrm>
          <a:off x="1079500" y="1314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66373</xdr:rowOff>
    </xdr:from>
    <xdr:ext cx="534377" cy="259045"/>
    <xdr:sp macro="" textlink="">
      <xdr:nvSpPr>
        <xdr:cNvPr id="190" name="テキスト ボックス 189"/>
        <xdr:cNvSpPr txBox="1"/>
      </xdr:nvSpPr>
      <xdr:spPr>
        <a:xfrm>
          <a:off x="863111" y="1292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141936</xdr:rowOff>
    </xdr:from>
    <xdr:to>
      <xdr:col>6</xdr:col>
      <xdr:colOff>561975</xdr:colOff>
      <xdr:row>77</xdr:row>
      <xdr:rowOff>72086</xdr:rowOff>
    </xdr:to>
    <xdr:sp macro="" textlink="">
      <xdr:nvSpPr>
        <xdr:cNvPr id="196" name="円/楕円 195"/>
        <xdr:cNvSpPr/>
      </xdr:nvSpPr>
      <xdr:spPr>
        <a:xfrm>
          <a:off x="4584700" y="1317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164813</xdr:rowOff>
    </xdr:from>
    <xdr:ext cx="534377" cy="259045"/>
    <xdr:sp macro="" textlink="">
      <xdr:nvSpPr>
        <xdr:cNvPr id="197" name="維持補修費該当値テキスト"/>
        <xdr:cNvSpPr txBox="1"/>
      </xdr:nvSpPr>
      <xdr:spPr>
        <a:xfrm>
          <a:off x="4686300" y="1302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12,876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78679</xdr:rowOff>
    </xdr:from>
    <xdr:to>
      <xdr:col>5</xdr:col>
      <xdr:colOff>409575</xdr:colOff>
      <xdr:row>77</xdr:row>
      <xdr:rowOff>8829</xdr:rowOff>
    </xdr:to>
    <xdr:sp macro="" textlink="">
      <xdr:nvSpPr>
        <xdr:cNvPr id="198" name="円/楕円 197"/>
        <xdr:cNvSpPr/>
      </xdr:nvSpPr>
      <xdr:spPr>
        <a:xfrm>
          <a:off x="3746500" y="1310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25355</xdr:rowOff>
    </xdr:from>
    <xdr:ext cx="534377" cy="259045"/>
    <xdr:sp macro="" textlink="">
      <xdr:nvSpPr>
        <xdr:cNvPr id="199" name="テキスト ボックス 198"/>
        <xdr:cNvSpPr txBox="1"/>
      </xdr:nvSpPr>
      <xdr:spPr>
        <a:xfrm>
          <a:off x="3530111" y="1288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14,813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145952</xdr:rowOff>
    </xdr:from>
    <xdr:to>
      <xdr:col>4</xdr:col>
      <xdr:colOff>206375</xdr:colOff>
      <xdr:row>77</xdr:row>
      <xdr:rowOff>76102</xdr:rowOff>
    </xdr:to>
    <xdr:sp macro="" textlink="">
      <xdr:nvSpPr>
        <xdr:cNvPr id="200" name="円/楕円 199"/>
        <xdr:cNvSpPr/>
      </xdr:nvSpPr>
      <xdr:spPr>
        <a:xfrm>
          <a:off x="2857500" y="1317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67229</xdr:rowOff>
    </xdr:from>
    <xdr:ext cx="534377" cy="259045"/>
    <xdr:sp macro="" textlink="">
      <xdr:nvSpPr>
        <xdr:cNvPr id="201" name="テキスト ボックス 200"/>
        <xdr:cNvSpPr txBox="1"/>
      </xdr:nvSpPr>
      <xdr:spPr>
        <a:xfrm>
          <a:off x="2641111" y="1326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12,753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25936</xdr:rowOff>
    </xdr:from>
    <xdr:to>
      <xdr:col>3</xdr:col>
      <xdr:colOff>3175</xdr:colOff>
      <xdr:row>77</xdr:row>
      <xdr:rowOff>127536</xdr:rowOff>
    </xdr:to>
    <xdr:sp macro="" textlink="">
      <xdr:nvSpPr>
        <xdr:cNvPr id="202" name="円/楕円 201"/>
        <xdr:cNvSpPr/>
      </xdr:nvSpPr>
      <xdr:spPr>
        <a:xfrm>
          <a:off x="1968500" y="1322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118663</xdr:rowOff>
    </xdr:from>
    <xdr:ext cx="534377" cy="259045"/>
    <xdr:sp macro="" textlink="">
      <xdr:nvSpPr>
        <xdr:cNvPr id="203" name="テキスト ボックス 202"/>
        <xdr:cNvSpPr txBox="1"/>
      </xdr:nvSpPr>
      <xdr:spPr>
        <a:xfrm>
          <a:off x="1752111" y="1332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11,178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39033</xdr:rowOff>
    </xdr:from>
    <xdr:to>
      <xdr:col>1</xdr:col>
      <xdr:colOff>485775</xdr:colOff>
      <xdr:row>77</xdr:row>
      <xdr:rowOff>140633</xdr:rowOff>
    </xdr:to>
    <xdr:sp macro="" textlink="">
      <xdr:nvSpPr>
        <xdr:cNvPr id="204" name="円/楕円 203"/>
        <xdr:cNvSpPr/>
      </xdr:nvSpPr>
      <xdr:spPr>
        <a:xfrm>
          <a:off x="1079500" y="1324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131760</xdr:rowOff>
    </xdr:from>
    <xdr:ext cx="534377" cy="259045"/>
    <xdr:sp macro="" textlink="">
      <xdr:nvSpPr>
        <xdr:cNvPr id="205" name="テキスト ボックス 204"/>
        <xdr:cNvSpPr txBox="1"/>
      </xdr:nvSpPr>
      <xdr:spPr>
        <a:xfrm>
          <a:off x="863111" y="1333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93,474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83170</xdr:rowOff>
    </xdr:from>
    <xdr:to>
      <xdr:col>6</xdr:col>
      <xdr:colOff>510540</xdr:colOff>
      <xdr:row>98</xdr:row>
      <xdr:rowOff>46709</xdr:rowOff>
    </xdr:to>
    <xdr:cxnSp macro="">
      <xdr:nvCxnSpPr>
        <xdr:cNvPr id="232" name="直線コネクタ 231"/>
        <xdr:cNvCxnSpPr/>
      </xdr:nvCxnSpPr>
      <xdr:spPr>
        <a:xfrm flipV="1">
          <a:off x="4633595" y="15342220"/>
          <a:ext cx="1270" cy="150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50536</xdr:rowOff>
    </xdr:from>
    <xdr:ext cx="534377" cy="259045"/>
    <xdr:sp macro="" textlink="">
      <xdr:nvSpPr>
        <xdr:cNvPr id="233" name="扶助費最小値テキスト"/>
        <xdr:cNvSpPr txBox="1"/>
      </xdr:nvSpPr>
      <xdr:spPr>
        <a:xfrm>
          <a:off x="4686300" y="168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33,695</a:t>
          </a:r>
          <a:endParaRPr kumimoji="1" lang="ja-JP" altLang="en-US" sz="1000" b="1">
            <a:latin typeface="ＭＳ Ｐゴシック"/>
          </a:endParaRPr>
        </a:p>
      </xdr:txBody>
    </xdr:sp>
    <xdr:clientData/>
  </xdr:oneCellAnchor>
  <xdr:twoCellAnchor>
    <xdr:from>
      <xdr:col>6</xdr:col>
      <xdr:colOff>422275</xdr:colOff>
      <xdr:row>98</xdr:row>
      <xdr:rowOff>46709</xdr:rowOff>
    </xdr:from>
    <xdr:to>
      <xdr:col>6</xdr:col>
      <xdr:colOff>600075</xdr:colOff>
      <xdr:row>98</xdr:row>
      <xdr:rowOff>46709</xdr:rowOff>
    </xdr:to>
    <xdr:cxnSp macro="">
      <xdr:nvCxnSpPr>
        <xdr:cNvPr id="234" name="直線コネクタ 233"/>
        <xdr:cNvCxnSpPr/>
      </xdr:nvCxnSpPr>
      <xdr:spPr>
        <a:xfrm>
          <a:off x="4546600" y="16848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29847</xdr:rowOff>
    </xdr:from>
    <xdr:ext cx="599010" cy="259045"/>
    <xdr:sp macro="" textlink="">
      <xdr:nvSpPr>
        <xdr:cNvPr id="235" name="扶助費最大値テキスト"/>
        <xdr:cNvSpPr txBox="1"/>
      </xdr:nvSpPr>
      <xdr:spPr>
        <a:xfrm>
          <a:off x="4686300" y="1511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125,962</a:t>
          </a:r>
          <a:endParaRPr kumimoji="1" lang="ja-JP" altLang="en-US" sz="1000" b="1">
            <a:latin typeface="ＭＳ Ｐゴシック"/>
          </a:endParaRPr>
        </a:p>
      </xdr:txBody>
    </xdr:sp>
    <xdr:clientData/>
  </xdr:oneCellAnchor>
  <xdr:twoCellAnchor>
    <xdr:from>
      <xdr:col>6</xdr:col>
      <xdr:colOff>422275</xdr:colOff>
      <xdr:row>89</xdr:row>
      <xdr:rowOff>83170</xdr:rowOff>
    </xdr:from>
    <xdr:to>
      <xdr:col>6</xdr:col>
      <xdr:colOff>600075</xdr:colOff>
      <xdr:row>89</xdr:row>
      <xdr:rowOff>83170</xdr:rowOff>
    </xdr:to>
    <xdr:cxnSp macro="">
      <xdr:nvCxnSpPr>
        <xdr:cNvPr id="236" name="直線コネクタ 235"/>
        <xdr:cNvCxnSpPr/>
      </xdr:nvCxnSpPr>
      <xdr:spPr>
        <a:xfrm>
          <a:off x="4546600" y="1534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71414</xdr:rowOff>
    </xdr:from>
    <xdr:to>
      <xdr:col>6</xdr:col>
      <xdr:colOff>511175</xdr:colOff>
      <xdr:row>96</xdr:row>
      <xdr:rowOff>84525</xdr:rowOff>
    </xdr:to>
    <xdr:cxnSp macro="">
      <xdr:nvCxnSpPr>
        <xdr:cNvPr id="237" name="直線コネクタ 236"/>
        <xdr:cNvCxnSpPr/>
      </xdr:nvCxnSpPr>
      <xdr:spPr>
        <a:xfrm flipV="1">
          <a:off x="3797300" y="16530614"/>
          <a:ext cx="838200" cy="1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112217</xdr:rowOff>
    </xdr:from>
    <xdr:ext cx="534377" cy="259045"/>
    <xdr:sp macro="" textlink="">
      <xdr:nvSpPr>
        <xdr:cNvPr id="238" name="扶助費平均値テキスト"/>
        <xdr:cNvSpPr txBox="1"/>
      </xdr:nvSpPr>
      <xdr:spPr>
        <a:xfrm>
          <a:off x="4686300" y="1622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59,473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89340</xdr:rowOff>
    </xdr:from>
    <xdr:to>
      <xdr:col>6</xdr:col>
      <xdr:colOff>561975</xdr:colOff>
      <xdr:row>96</xdr:row>
      <xdr:rowOff>19490</xdr:rowOff>
    </xdr:to>
    <xdr:sp macro="" textlink="">
      <xdr:nvSpPr>
        <xdr:cNvPr id="239" name="フローチャート : 判断 238"/>
        <xdr:cNvSpPr/>
      </xdr:nvSpPr>
      <xdr:spPr>
        <a:xfrm>
          <a:off x="4584700" y="1637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84525</xdr:rowOff>
    </xdr:from>
    <xdr:to>
      <xdr:col>5</xdr:col>
      <xdr:colOff>358775</xdr:colOff>
      <xdr:row>96</xdr:row>
      <xdr:rowOff>115272</xdr:rowOff>
    </xdr:to>
    <xdr:cxnSp macro="">
      <xdr:nvCxnSpPr>
        <xdr:cNvPr id="240" name="直線コネクタ 239"/>
        <xdr:cNvCxnSpPr/>
      </xdr:nvCxnSpPr>
      <xdr:spPr>
        <a:xfrm flipV="1">
          <a:off x="2908300" y="16543725"/>
          <a:ext cx="889000" cy="3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xdr:rowOff>
    </xdr:from>
    <xdr:to>
      <xdr:col>5</xdr:col>
      <xdr:colOff>409575</xdr:colOff>
      <xdr:row>95</xdr:row>
      <xdr:rowOff>101608</xdr:rowOff>
    </xdr:to>
    <xdr:sp macro="" textlink="">
      <xdr:nvSpPr>
        <xdr:cNvPr id="241" name="フローチャート : 判断 240"/>
        <xdr:cNvSpPr/>
      </xdr:nvSpPr>
      <xdr:spPr>
        <a:xfrm>
          <a:off x="3746500" y="1628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118135</xdr:rowOff>
    </xdr:from>
    <xdr:ext cx="534377" cy="259045"/>
    <xdr:sp macro="" textlink="">
      <xdr:nvSpPr>
        <xdr:cNvPr id="242" name="テキスト ボックス 241"/>
        <xdr:cNvSpPr txBox="1"/>
      </xdr:nvSpPr>
      <xdr:spPr>
        <a:xfrm>
          <a:off x="3530111" y="1606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115272</xdr:rowOff>
    </xdr:from>
    <xdr:to>
      <xdr:col>4</xdr:col>
      <xdr:colOff>155575</xdr:colOff>
      <xdr:row>97</xdr:row>
      <xdr:rowOff>123338</xdr:rowOff>
    </xdr:to>
    <xdr:cxnSp macro="">
      <xdr:nvCxnSpPr>
        <xdr:cNvPr id="243" name="直線コネクタ 242"/>
        <xdr:cNvCxnSpPr/>
      </xdr:nvCxnSpPr>
      <xdr:spPr>
        <a:xfrm flipV="1">
          <a:off x="2019300" y="16574472"/>
          <a:ext cx="889000" cy="17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27161</xdr:rowOff>
    </xdr:from>
    <xdr:to>
      <xdr:col>4</xdr:col>
      <xdr:colOff>206375</xdr:colOff>
      <xdr:row>95</xdr:row>
      <xdr:rowOff>128761</xdr:rowOff>
    </xdr:to>
    <xdr:sp macro="" textlink="">
      <xdr:nvSpPr>
        <xdr:cNvPr id="244" name="フローチャート : 判断 243"/>
        <xdr:cNvSpPr/>
      </xdr:nvSpPr>
      <xdr:spPr>
        <a:xfrm>
          <a:off x="2857500" y="16314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145288</xdr:rowOff>
    </xdr:from>
    <xdr:ext cx="534377" cy="259045"/>
    <xdr:sp macro="" textlink="">
      <xdr:nvSpPr>
        <xdr:cNvPr id="245" name="テキスト ボックス 244"/>
        <xdr:cNvSpPr txBox="1"/>
      </xdr:nvSpPr>
      <xdr:spPr>
        <a:xfrm>
          <a:off x="2641111" y="1609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123338</xdr:rowOff>
    </xdr:from>
    <xdr:to>
      <xdr:col>2</xdr:col>
      <xdr:colOff>638175</xdr:colOff>
      <xdr:row>97</xdr:row>
      <xdr:rowOff>144501</xdr:rowOff>
    </xdr:to>
    <xdr:cxnSp macro="">
      <xdr:nvCxnSpPr>
        <xdr:cNvPr id="246" name="直線コネクタ 245"/>
        <xdr:cNvCxnSpPr/>
      </xdr:nvCxnSpPr>
      <xdr:spPr>
        <a:xfrm flipV="1">
          <a:off x="1130300" y="16753988"/>
          <a:ext cx="889000" cy="2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138801</xdr:rowOff>
    </xdr:from>
    <xdr:to>
      <xdr:col>3</xdr:col>
      <xdr:colOff>3175</xdr:colOff>
      <xdr:row>96</xdr:row>
      <xdr:rowOff>68951</xdr:rowOff>
    </xdr:to>
    <xdr:sp macro="" textlink="">
      <xdr:nvSpPr>
        <xdr:cNvPr id="247" name="フローチャート : 判断 246"/>
        <xdr:cNvSpPr/>
      </xdr:nvSpPr>
      <xdr:spPr>
        <a:xfrm>
          <a:off x="1968500" y="16426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85478</xdr:rowOff>
    </xdr:from>
    <xdr:ext cx="534377" cy="259045"/>
    <xdr:sp macro="" textlink="">
      <xdr:nvSpPr>
        <xdr:cNvPr id="248" name="テキスト ボックス 247"/>
        <xdr:cNvSpPr txBox="1"/>
      </xdr:nvSpPr>
      <xdr:spPr>
        <a:xfrm>
          <a:off x="1752111" y="1620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135812</xdr:rowOff>
    </xdr:from>
    <xdr:to>
      <xdr:col>1</xdr:col>
      <xdr:colOff>485775</xdr:colOff>
      <xdr:row>96</xdr:row>
      <xdr:rowOff>65962</xdr:rowOff>
    </xdr:to>
    <xdr:sp macro="" textlink="">
      <xdr:nvSpPr>
        <xdr:cNvPr id="249" name="フローチャート : 判断 248"/>
        <xdr:cNvSpPr/>
      </xdr:nvSpPr>
      <xdr:spPr>
        <a:xfrm>
          <a:off x="1079500" y="1642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82489</xdr:rowOff>
    </xdr:from>
    <xdr:ext cx="534377" cy="259045"/>
    <xdr:sp macro="" textlink="">
      <xdr:nvSpPr>
        <xdr:cNvPr id="250" name="テキスト ボックス 249"/>
        <xdr:cNvSpPr txBox="1"/>
      </xdr:nvSpPr>
      <xdr:spPr>
        <a:xfrm>
          <a:off x="863111" y="1619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20614</xdr:rowOff>
    </xdr:from>
    <xdr:to>
      <xdr:col>6</xdr:col>
      <xdr:colOff>561975</xdr:colOff>
      <xdr:row>96</xdr:row>
      <xdr:rowOff>122214</xdr:rowOff>
    </xdr:to>
    <xdr:sp macro="" textlink="">
      <xdr:nvSpPr>
        <xdr:cNvPr id="256" name="円/楕円 255"/>
        <xdr:cNvSpPr/>
      </xdr:nvSpPr>
      <xdr:spPr>
        <a:xfrm>
          <a:off x="4584700" y="1647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170491</xdr:rowOff>
    </xdr:from>
    <xdr:ext cx="534377" cy="259045"/>
    <xdr:sp macro="" textlink="">
      <xdr:nvSpPr>
        <xdr:cNvPr id="257" name="扶助費該当値テキスト"/>
        <xdr:cNvSpPr txBox="1"/>
      </xdr:nvSpPr>
      <xdr:spPr>
        <a:xfrm>
          <a:off x="4686300" y="1645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53,182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33725</xdr:rowOff>
    </xdr:from>
    <xdr:to>
      <xdr:col>5</xdr:col>
      <xdr:colOff>409575</xdr:colOff>
      <xdr:row>96</xdr:row>
      <xdr:rowOff>135325</xdr:rowOff>
    </xdr:to>
    <xdr:sp macro="" textlink="">
      <xdr:nvSpPr>
        <xdr:cNvPr id="258" name="円/楕円 257"/>
        <xdr:cNvSpPr/>
      </xdr:nvSpPr>
      <xdr:spPr>
        <a:xfrm>
          <a:off x="3746500" y="1649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126452</xdr:rowOff>
    </xdr:from>
    <xdr:ext cx="534377" cy="259045"/>
    <xdr:sp macro="" textlink="">
      <xdr:nvSpPr>
        <xdr:cNvPr id="259" name="テキスト ボックス 258"/>
        <xdr:cNvSpPr txBox="1"/>
      </xdr:nvSpPr>
      <xdr:spPr>
        <a:xfrm>
          <a:off x="3530111" y="1658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52,379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64472</xdr:rowOff>
    </xdr:from>
    <xdr:to>
      <xdr:col>4</xdr:col>
      <xdr:colOff>206375</xdr:colOff>
      <xdr:row>96</xdr:row>
      <xdr:rowOff>166072</xdr:rowOff>
    </xdr:to>
    <xdr:sp macro="" textlink="">
      <xdr:nvSpPr>
        <xdr:cNvPr id="260" name="円/楕円 259"/>
        <xdr:cNvSpPr/>
      </xdr:nvSpPr>
      <xdr:spPr>
        <a:xfrm>
          <a:off x="2857500" y="1652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157199</xdr:rowOff>
    </xdr:from>
    <xdr:ext cx="534377" cy="259045"/>
    <xdr:sp macro="" textlink="">
      <xdr:nvSpPr>
        <xdr:cNvPr id="261" name="テキスト ボックス 260"/>
        <xdr:cNvSpPr txBox="1"/>
      </xdr:nvSpPr>
      <xdr:spPr>
        <a:xfrm>
          <a:off x="2641111" y="1661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50,496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72538</xdr:rowOff>
    </xdr:from>
    <xdr:to>
      <xdr:col>3</xdr:col>
      <xdr:colOff>3175</xdr:colOff>
      <xdr:row>98</xdr:row>
      <xdr:rowOff>2688</xdr:rowOff>
    </xdr:to>
    <xdr:sp macro="" textlink="">
      <xdr:nvSpPr>
        <xdr:cNvPr id="262" name="円/楕円 261"/>
        <xdr:cNvSpPr/>
      </xdr:nvSpPr>
      <xdr:spPr>
        <a:xfrm>
          <a:off x="1968500" y="1670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165265</xdr:rowOff>
    </xdr:from>
    <xdr:ext cx="534377" cy="259045"/>
    <xdr:sp macro="" textlink="">
      <xdr:nvSpPr>
        <xdr:cNvPr id="263" name="テキスト ボックス 262"/>
        <xdr:cNvSpPr txBox="1"/>
      </xdr:nvSpPr>
      <xdr:spPr>
        <a:xfrm>
          <a:off x="1752111" y="1679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39,502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93701</xdr:rowOff>
    </xdr:from>
    <xdr:to>
      <xdr:col>1</xdr:col>
      <xdr:colOff>485775</xdr:colOff>
      <xdr:row>98</xdr:row>
      <xdr:rowOff>23851</xdr:rowOff>
    </xdr:to>
    <xdr:sp macro="" textlink="">
      <xdr:nvSpPr>
        <xdr:cNvPr id="264" name="円/楕円 263"/>
        <xdr:cNvSpPr/>
      </xdr:nvSpPr>
      <xdr:spPr>
        <a:xfrm>
          <a:off x="1079500" y="1672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14978</xdr:rowOff>
    </xdr:from>
    <xdr:ext cx="534377" cy="259045"/>
    <xdr:sp macro="" textlink="">
      <xdr:nvSpPr>
        <xdr:cNvPr id="265" name="テキスト ボックス 264"/>
        <xdr:cNvSpPr txBox="1"/>
      </xdr:nvSpPr>
      <xdr:spPr>
        <a:xfrm>
          <a:off x="863111" y="1681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38,206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9" name="テキスト ボックス 278"/>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1" name="テキスト ボックス 280"/>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3" name="テキスト ボックス 282"/>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124635</xdr:rowOff>
    </xdr:from>
    <xdr:to>
      <xdr:col>15</xdr:col>
      <xdr:colOff>180340</xdr:colOff>
      <xdr:row>37</xdr:row>
      <xdr:rowOff>123305</xdr:rowOff>
    </xdr:to>
    <xdr:cxnSp macro="">
      <xdr:nvCxnSpPr>
        <xdr:cNvPr id="287" name="直線コネクタ 286"/>
        <xdr:cNvCxnSpPr/>
      </xdr:nvCxnSpPr>
      <xdr:spPr>
        <a:xfrm flipV="1">
          <a:off x="10475595" y="5268135"/>
          <a:ext cx="1270" cy="119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127132</xdr:rowOff>
    </xdr:from>
    <xdr:ext cx="534377" cy="259045"/>
    <xdr:sp macro="" textlink="">
      <xdr:nvSpPr>
        <xdr:cNvPr id="288" name="補助費等最小値テキスト"/>
        <xdr:cNvSpPr txBox="1"/>
      </xdr:nvSpPr>
      <xdr:spPr>
        <a:xfrm>
          <a:off x="10528300" y="647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41,086</a:t>
          </a:r>
          <a:endParaRPr kumimoji="1" lang="ja-JP" altLang="en-US" sz="1000" b="1">
            <a:latin typeface="ＭＳ Ｐゴシック"/>
          </a:endParaRPr>
        </a:p>
      </xdr:txBody>
    </xdr:sp>
    <xdr:clientData/>
  </xdr:oneCellAnchor>
  <xdr:twoCellAnchor>
    <xdr:from>
      <xdr:col>15</xdr:col>
      <xdr:colOff>92075</xdr:colOff>
      <xdr:row>37</xdr:row>
      <xdr:rowOff>123305</xdr:rowOff>
    </xdr:from>
    <xdr:to>
      <xdr:col>15</xdr:col>
      <xdr:colOff>269875</xdr:colOff>
      <xdr:row>37</xdr:row>
      <xdr:rowOff>123305</xdr:rowOff>
    </xdr:to>
    <xdr:cxnSp macro="">
      <xdr:nvCxnSpPr>
        <xdr:cNvPr id="289" name="直線コネクタ 288"/>
        <xdr:cNvCxnSpPr/>
      </xdr:nvCxnSpPr>
      <xdr:spPr>
        <a:xfrm>
          <a:off x="10388600" y="646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71312</xdr:rowOff>
    </xdr:from>
    <xdr:ext cx="599010" cy="259045"/>
    <xdr:sp macro="" textlink="">
      <xdr:nvSpPr>
        <xdr:cNvPr id="290" name="補助費等最大値テキスト"/>
        <xdr:cNvSpPr txBox="1"/>
      </xdr:nvSpPr>
      <xdr:spPr>
        <a:xfrm>
          <a:off x="10528300" y="504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303,295</a:t>
          </a:r>
          <a:endParaRPr kumimoji="1" lang="ja-JP" altLang="en-US" sz="1000" b="1">
            <a:latin typeface="ＭＳ Ｐゴシック"/>
          </a:endParaRPr>
        </a:p>
      </xdr:txBody>
    </xdr:sp>
    <xdr:clientData/>
  </xdr:oneCellAnchor>
  <xdr:twoCellAnchor>
    <xdr:from>
      <xdr:col>15</xdr:col>
      <xdr:colOff>92075</xdr:colOff>
      <xdr:row>30</xdr:row>
      <xdr:rowOff>124635</xdr:rowOff>
    </xdr:from>
    <xdr:to>
      <xdr:col>15</xdr:col>
      <xdr:colOff>269875</xdr:colOff>
      <xdr:row>30</xdr:row>
      <xdr:rowOff>124635</xdr:rowOff>
    </xdr:to>
    <xdr:cxnSp macro="">
      <xdr:nvCxnSpPr>
        <xdr:cNvPr id="291" name="直線コネクタ 290"/>
        <xdr:cNvCxnSpPr/>
      </xdr:nvCxnSpPr>
      <xdr:spPr>
        <a:xfrm>
          <a:off x="10388600" y="526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40428</xdr:rowOff>
    </xdr:from>
    <xdr:to>
      <xdr:col>15</xdr:col>
      <xdr:colOff>180975</xdr:colOff>
      <xdr:row>37</xdr:row>
      <xdr:rowOff>9887</xdr:rowOff>
    </xdr:to>
    <xdr:cxnSp macro="">
      <xdr:nvCxnSpPr>
        <xdr:cNvPr id="292" name="直線コネクタ 291"/>
        <xdr:cNvCxnSpPr/>
      </xdr:nvCxnSpPr>
      <xdr:spPr>
        <a:xfrm flipV="1">
          <a:off x="9639300" y="6212628"/>
          <a:ext cx="838200" cy="14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140936</xdr:rowOff>
    </xdr:from>
    <xdr:ext cx="534377" cy="259045"/>
    <xdr:sp macro="" textlink="">
      <xdr:nvSpPr>
        <xdr:cNvPr id="293" name="補助費等平均値テキスト"/>
        <xdr:cNvSpPr txBox="1"/>
      </xdr:nvSpPr>
      <xdr:spPr>
        <a:xfrm>
          <a:off x="10528300" y="614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96,400</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162509</xdr:rowOff>
    </xdr:from>
    <xdr:to>
      <xdr:col>15</xdr:col>
      <xdr:colOff>231775</xdr:colOff>
      <xdr:row>36</xdr:row>
      <xdr:rowOff>92659</xdr:rowOff>
    </xdr:to>
    <xdr:sp macro="" textlink="">
      <xdr:nvSpPr>
        <xdr:cNvPr id="294" name="フローチャート : 判断 293"/>
        <xdr:cNvSpPr/>
      </xdr:nvSpPr>
      <xdr:spPr>
        <a:xfrm>
          <a:off x="10426700" y="61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166469</xdr:rowOff>
    </xdr:from>
    <xdr:to>
      <xdr:col>14</xdr:col>
      <xdr:colOff>28575</xdr:colOff>
      <xdr:row>37</xdr:row>
      <xdr:rowOff>9887</xdr:rowOff>
    </xdr:to>
    <xdr:cxnSp macro="">
      <xdr:nvCxnSpPr>
        <xdr:cNvPr id="295" name="直線コネクタ 294"/>
        <xdr:cNvCxnSpPr/>
      </xdr:nvCxnSpPr>
      <xdr:spPr>
        <a:xfrm>
          <a:off x="8750300" y="6338669"/>
          <a:ext cx="889000" cy="1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151212</xdr:rowOff>
    </xdr:from>
    <xdr:to>
      <xdr:col>14</xdr:col>
      <xdr:colOff>79375</xdr:colOff>
      <xdr:row>35</xdr:row>
      <xdr:rowOff>81362</xdr:rowOff>
    </xdr:to>
    <xdr:sp macro="" textlink="">
      <xdr:nvSpPr>
        <xdr:cNvPr id="296" name="フローチャート : 判断 295"/>
        <xdr:cNvSpPr/>
      </xdr:nvSpPr>
      <xdr:spPr>
        <a:xfrm>
          <a:off x="9588500" y="598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97889</xdr:rowOff>
    </xdr:from>
    <xdr:ext cx="599010" cy="259045"/>
    <xdr:sp macro="" textlink="">
      <xdr:nvSpPr>
        <xdr:cNvPr id="297" name="テキスト ボックス 296"/>
        <xdr:cNvSpPr txBox="1"/>
      </xdr:nvSpPr>
      <xdr:spPr>
        <a:xfrm>
          <a:off x="9339794" y="575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148579</xdr:rowOff>
    </xdr:from>
    <xdr:to>
      <xdr:col>12</xdr:col>
      <xdr:colOff>511175</xdr:colOff>
      <xdr:row>36</xdr:row>
      <xdr:rowOff>166469</xdr:rowOff>
    </xdr:to>
    <xdr:cxnSp macro="">
      <xdr:nvCxnSpPr>
        <xdr:cNvPr id="298" name="直線コネクタ 297"/>
        <xdr:cNvCxnSpPr/>
      </xdr:nvCxnSpPr>
      <xdr:spPr>
        <a:xfrm>
          <a:off x="7861300" y="6320779"/>
          <a:ext cx="889000" cy="1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28358</xdr:rowOff>
    </xdr:from>
    <xdr:to>
      <xdr:col>12</xdr:col>
      <xdr:colOff>561975</xdr:colOff>
      <xdr:row>35</xdr:row>
      <xdr:rowOff>129958</xdr:rowOff>
    </xdr:to>
    <xdr:sp macro="" textlink="">
      <xdr:nvSpPr>
        <xdr:cNvPr id="299" name="フローチャート : 判断 298"/>
        <xdr:cNvSpPr/>
      </xdr:nvSpPr>
      <xdr:spPr>
        <a:xfrm>
          <a:off x="8699500" y="60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146485</xdr:rowOff>
    </xdr:from>
    <xdr:ext cx="599010" cy="259045"/>
    <xdr:sp macro="" textlink="">
      <xdr:nvSpPr>
        <xdr:cNvPr id="300" name="テキスト ボックス 299"/>
        <xdr:cNvSpPr txBox="1"/>
      </xdr:nvSpPr>
      <xdr:spPr>
        <a:xfrm>
          <a:off x="8450794" y="580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129312</xdr:rowOff>
    </xdr:from>
    <xdr:to>
      <xdr:col>11</xdr:col>
      <xdr:colOff>307975</xdr:colOff>
      <xdr:row>36</xdr:row>
      <xdr:rowOff>148579</xdr:rowOff>
    </xdr:to>
    <xdr:cxnSp macro="">
      <xdr:nvCxnSpPr>
        <xdr:cNvPr id="301" name="直線コネクタ 300"/>
        <xdr:cNvCxnSpPr/>
      </xdr:nvCxnSpPr>
      <xdr:spPr>
        <a:xfrm>
          <a:off x="6972300" y="6301512"/>
          <a:ext cx="889000" cy="1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86482</xdr:rowOff>
    </xdr:from>
    <xdr:to>
      <xdr:col>11</xdr:col>
      <xdr:colOff>358775</xdr:colOff>
      <xdr:row>36</xdr:row>
      <xdr:rowOff>16632</xdr:rowOff>
    </xdr:to>
    <xdr:sp macro="" textlink="">
      <xdr:nvSpPr>
        <xdr:cNvPr id="302" name="フローチャート : 判断 301"/>
        <xdr:cNvSpPr/>
      </xdr:nvSpPr>
      <xdr:spPr>
        <a:xfrm>
          <a:off x="7810500" y="608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33159</xdr:rowOff>
    </xdr:from>
    <xdr:ext cx="599010" cy="259045"/>
    <xdr:sp macro="" textlink="">
      <xdr:nvSpPr>
        <xdr:cNvPr id="303" name="テキスト ボックス 302"/>
        <xdr:cNvSpPr txBox="1"/>
      </xdr:nvSpPr>
      <xdr:spPr>
        <a:xfrm>
          <a:off x="7561794" y="586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117612</xdr:rowOff>
    </xdr:from>
    <xdr:to>
      <xdr:col>10</xdr:col>
      <xdr:colOff>155575</xdr:colOff>
      <xdr:row>36</xdr:row>
      <xdr:rowOff>47762</xdr:rowOff>
    </xdr:to>
    <xdr:sp macro="" textlink="">
      <xdr:nvSpPr>
        <xdr:cNvPr id="304" name="フローチャート : 判断 303"/>
        <xdr:cNvSpPr/>
      </xdr:nvSpPr>
      <xdr:spPr>
        <a:xfrm>
          <a:off x="6921500" y="611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64289</xdr:rowOff>
    </xdr:from>
    <xdr:ext cx="599010" cy="259045"/>
    <xdr:sp macro="" textlink="">
      <xdr:nvSpPr>
        <xdr:cNvPr id="305" name="テキスト ボックス 304"/>
        <xdr:cNvSpPr txBox="1"/>
      </xdr:nvSpPr>
      <xdr:spPr>
        <a:xfrm>
          <a:off x="6672794" y="589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161078</xdr:rowOff>
    </xdr:from>
    <xdr:to>
      <xdr:col>15</xdr:col>
      <xdr:colOff>231775</xdr:colOff>
      <xdr:row>36</xdr:row>
      <xdr:rowOff>91228</xdr:rowOff>
    </xdr:to>
    <xdr:sp macro="" textlink="">
      <xdr:nvSpPr>
        <xdr:cNvPr id="311" name="円/楕円 310"/>
        <xdr:cNvSpPr/>
      </xdr:nvSpPr>
      <xdr:spPr>
        <a:xfrm>
          <a:off x="10426700" y="616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12505</xdr:rowOff>
    </xdr:from>
    <xdr:ext cx="534377" cy="259045"/>
    <xdr:sp macro="" textlink="">
      <xdr:nvSpPr>
        <xdr:cNvPr id="312" name="補助費等該当値テキスト"/>
        <xdr:cNvSpPr txBox="1"/>
      </xdr:nvSpPr>
      <xdr:spPr>
        <a:xfrm>
          <a:off x="10528300" y="601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96,713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130537</xdr:rowOff>
    </xdr:from>
    <xdr:to>
      <xdr:col>14</xdr:col>
      <xdr:colOff>79375</xdr:colOff>
      <xdr:row>37</xdr:row>
      <xdr:rowOff>60687</xdr:rowOff>
    </xdr:to>
    <xdr:sp macro="" textlink="">
      <xdr:nvSpPr>
        <xdr:cNvPr id="313" name="円/楕円 312"/>
        <xdr:cNvSpPr/>
      </xdr:nvSpPr>
      <xdr:spPr>
        <a:xfrm>
          <a:off x="9588500" y="630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51814</xdr:rowOff>
    </xdr:from>
    <xdr:ext cx="534377" cy="259045"/>
    <xdr:sp macro="" textlink="">
      <xdr:nvSpPr>
        <xdr:cNvPr id="314" name="テキスト ボックス 313"/>
        <xdr:cNvSpPr txBox="1"/>
      </xdr:nvSpPr>
      <xdr:spPr>
        <a:xfrm>
          <a:off x="9372111" y="639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65,893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115669</xdr:rowOff>
    </xdr:from>
    <xdr:to>
      <xdr:col>12</xdr:col>
      <xdr:colOff>561975</xdr:colOff>
      <xdr:row>37</xdr:row>
      <xdr:rowOff>45819</xdr:rowOff>
    </xdr:to>
    <xdr:sp macro="" textlink="">
      <xdr:nvSpPr>
        <xdr:cNvPr id="315" name="円/楕円 314"/>
        <xdr:cNvSpPr/>
      </xdr:nvSpPr>
      <xdr:spPr>
        <a:xfrm>
          <a:off x="8699500" y="628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36946</xdr:rowOff>
    </xdr:from>
    <xdr:ext cx="534377" cy="259045"/>
    <xdr:sp macro="" textlink="">
      <xdr:nvSpPr>
        <xdr:cNvPr id="316" name="テキスト ボックス 315"/>
        <xdr:cNvSpPr txBox="1"/>
      </xdr:nvSpPr>
      <xdr:spPr>
        <a:xfrm>
          <a:off x="8483111" y="638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69,145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97779</xdr:rowOff>
    </xdr:from>
    <xdr:to>
      <xdr:col>11</xdr:col>
      <xdr:colOff>358775</xdr:colOff>
      <xdr:row>37</xdr:row>
      <xdr:rowOff>27929</xdr:rowOff>
    </xdr:to>
    <xdr:sp macro="" textlink="">
      <xdr:nvSpPr>
        <xdr:cNvPr id="317" name="円/楕円 316"/>
        <xdr:cNvSpPr/>
      </xdr:nvSpPr>
      <xdr:spPr>
        <a:xfrm>
          <a:off x="7810500" y="626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19056</xdr:rowOff>
    </xdr:from>
    <xdr:ext cx="534377" cy="259045"/>
    <xdr:sp macro="" textlink="">
      <xdr:nvSpPr>
        <xdr:cNvPr id="318" name="テキスト ボックス 317"/>
        <xdr:cNvSpPr txBox="1"/>
      </xdr:nvSpPr>
      <xdr:spPr>
        <a:xfrm>
          <a:off x="7594111" y="636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73,058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78512</xdr:rowOff>
    </xdr:from>
    <xdr:to>
      <xdr:col>10</xdr:col>
      <xdr:colOff>155575</xdr:colOff>
      <xdr:row>37</xdr:row>
      <xdr:rowOff>8662</xdr:rowOff>
    </xdr:to>
    <xdr:sp macro="" textlink="">
      <xdr:nvSpPr>
        <xdr:cNvPr id="319" name="円/楕円 318"/>
        <xdr:cNvSpPr/>
      </xdr:nvSpPr>
      <xdr:spPr>
        <a:xfrm>
          <a:off x="6921500" y="625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171239</xdr:rowOff>
    </xdr:from>
    <xdr:ext cx="534377" cy="259045"/>
    <xdr:sp macro="" textlink="">
      <xdr:nvSpPr>
        <xdr:cNvPr id="320" name="テキスト ボックス 319"/>
        <xdr:cNvSpPr txBox="1"/>
      </xdr:nvSpPr>
      <xdr:spPr>
        <a:xfrm>
          <a:off x="6705111" y="634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77,272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63,027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34" name="テキスト ボックス 333"/>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6" name="テキスト ボックス 335"/>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8" name="テキスト ボックス 337"/>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169636</xdr:rowOff>
    </xdr:from>
    <xdr:to>
      <xdr:col>15</xdr:col>
      <xdr:colOff>180340</xdr:colOff>
      <xdr:row>59</xdr:row>
      <xdr:rowOff>91811</xdr:rowOff>
    </xdr:to>
    <xdr:cxnSp macro="">
      <xdr:nvCxnSpPr>
        <xdr:cNvPr id="346" name="直線コネクタ 345"/>
        <xdr:cNvCxnSpPr/>
      </xdr:nvCxnSpPr>
      <xdr:spPr>
        <a:xfrm flipV="1">
          <a:off x="10475595" y="8742136"/>
          <a:ext cx="1270" cy="1465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108227</xdr:rowOff>
    </xdr:from>
    <xdr:ext cx="534377" cy="259045"/>
    <xdr:sp macro="" textlink="">
      <xdr:nvSpPr>
        <xdr:cNvPr id="347" name="普通建設事業費最小値テキスト"/>
        <xdr:cNvSpPr txBox="1"/>
      </xdr:nvSpPr>
      <xdr:spPr>
        <a:xfrm>
          <a:off x="10528300" y="1022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21,643</a:t>
          </a:r>
          <a:endParaRPr kumimoji="1" lang="ja-JP" altLang="en-US" sz="1000" b="1">
            <a:latin typeface="ＭＳ Ｐゴシック"/>
          </a:endParaRPr>
        </a:p>
      </xdr:txBody>
    </xdr:sp>
    <xdr:clientData/>
  </xdr:oneCellAnchor>
  <xdr:twoCellAnchor>
    <xdr:from>
      <xdr:col>15</xdr:col>
      <xdr:colOff>92075</xdr:colOff>
      <xdr:row>59</xdr:row>
      <xdr:rowOff>91811</xdr:rowOff>
    </xdr:from>
    <xdr:to>
      <xdr:col>15</xdr:col>
      <xdr:colOff>269875</xdr:colOff>
      <xdr:row>59</xdr:row>
      <xdr:rowOff>91811</xdr:rowOff>
    </xdr:to>
    <xdr:cxnSp macro="">
      <xdr:nvCxnSpPr>
        <xdr:cNvPr id="348" name="直線コネクタ 347"/>
        <xdr:cNvCxnSpPr/>
      </xdr:nvCxnSpPr>
      <xdr:spPr>
        <a:xfrm>
          <a:off x="10388600" y="10207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116313</xdr:rowOff>
    </xdr:from>
    <xdr:ext cx="690189" cy="259045"/>
    <xdr:sp macro="" textlink="">
      <xdr:nvSpPr>
        <xdr:cNvPr id="349" name="普通建設事業費最大値テキスト"/>
        <xdr:cNvSpPr txBox="1"/>
      </xdr:nvSpPr>
      <xdr:spPr>
        <a:xfrm>
          <a:off x="10528300" y="85173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4,508,332</a:t>
          </a:r>
          <a:endParaRPr kumimoji="1" lang="ja-JP" altLang="en-US" sz="1000" b="1">
            <a:latin typeface="ＭＳ Ｐゴシック"/>
          </a:endParaRPr>
        </a:p>
      </xdr:txBody>
    </xdr:sp>
    <xdr:clientData/>
  </xdr:oneCellAnchor>
  <xdr:twoCellAnchor>
    <xdr:from>
      <xdr:col>15</xdr:col>
      <xdr:colOff>92075</xdr:colOff>
      <xdr:row>50</xdr:row>
      <xdr:rowOff>169636</xdr:rowOff>
    </xdr:from>
    <xdr:to>
      <xdr:col>15</xdr:col>
      <xdr:colOff>269875</xdr:colOff>
      <xdr:row>50</xdr:row>
      <xdr:rowOff>169636</xdr:rowOff>
    </xdr:to>
    <xdr:cxnSp macro="">
      <xdr:nvCxnSpPr>
        <xdr:cNvPr id="350" name="直線コネクタ 349"/>
        <xdr:cNvCxnSpPr/>
      </xdr:nvCxnSpPr>
      <xdr:spPr>
        <a:xfrm>
          <a:off x="10388600" y="874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141563</xdr:rowOff>
    </xdr:from>
    <xdr:to>
      <xdr:col>15</xdr:col>
      <xdr:colOff>180975</xdr:colOff>
      <xdr:row>58</xdr:row>
      <xdr:rowOff>169035</xdr:rowOff>
    </xdr:to>
    <xdr:cxnSp macro="">
      <xdr:nvCxnSpPr>
        <xdr:cNvPr id="351" name="直線コネクタ 350"/>
        <xdr:cNvCxnSpPr/>
      </xdr:nvCxnSpPr>
      <xdr:spPr>
        <a:xfrm flipV="1">
          <a:off x="9639300" y="10085663"/>
          <a:ext cx="838200" cy="2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152676</xdr:rowOff>
    </xdr:from>
    <xdr:ext cx="599010" cy="259045"/>
    <xdr:sp macro="" textlink="">
      <xdr:nvSpPr>
        <xdr:cNvPr id="352" name="普通建設事業費平均値テキスト"/>
        <xdr:cNvSpPr txBox="1"/>
      </xdr:nvSpPr>
      <xdr:spPr>
        <a:xfrm>
          <a:off x="10528300" y="10096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138,651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2799</xdr:rowOff>
    </xdr:from>
    <xdr:to>
      <xdr:col>15</xdr:col>
      <xdr:colOff>231775</xdr:colOff>
      <xdr:row>59</xdr:row>
      <xdr:rowOff>104399</xdr:rowOff>
    </xdr:to>
    <xdr:sp macro="" textlink="">
      <xdr:nvSpPr>
        <xdr:cNvPr id="353" name="フローチャート : 判断 352"/>
        <xdr:cNvSpPr/>
      </xdr:nvSpPr>
      <xdr:spPr>
        <a:xfrm>
          <a:off x="10426700" y="101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144900</xdr:rowOff>
    </xdr:from>
    <xdr:to>
      <xdr:col>14</xdr:col>
      <xdr:colOff>28575</xdr:colOff>
      <xdr:row>58</xdr:row>
      <xdr:rowOff>169035</xdr:rowOff>
    </xdr:to>
    <xdr:cxnSp macro="">
      <xdr:nvCxnSpPr>
        <xdr:cNvPr id="354" name="直線コネクタ 353"/>
        <xdr:cNvCxnSpPr/>
      </xdr:nvCxnSpPr>
      <xdr:spPr>
        <a:xfrm>
          <a:off x="8750300" y="10089000"/>
          <a:ext cx="889000" cy="2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166561</xdr:rowOff>
    </xdr:from>
    <xdr:to>
      <xdr:col>14</xdr:col>
      <xdr:colOff>79375</xdr:colOff>
      <xdr:row>59</xdr:row>
      <xdr:rowOff>96711</xdr:rowOff>
    </xdr:to>
    <xdr:sp macro="" textlink="">
      <xdr:nvSpPr>
        <xdr:cNvPr id="355" name="フローチャート : 判断 354"/>
        <xdr:cNvSpPr/>
      </xdr:nvSpPr>
      <xdr:spPr>
        <a:xfrm>
          <a:off x="9588500" y="1011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87838</xdr:rowOff>
    </xdr:from>
    <xdr:ext cx="599010" cy="259045"/>
    <xdr:sp macro="" textlink="">
      <xdr:nvSpPr>
        <xdr:cNvPr id="356" name="テキスト ボックス 355"/>
        <xdr:cNvSpPr txBox="1"/>
      </xdr:nvSpPr>
      <xdr:spPr>
        <a:xfrm>
          <a:off x="9339794" y="10203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136634</xdr:rowOff>
    </xdr:from>
    <xdr:to>
      <xdr:col>12</xdr:col>
      <xdr:colOff>511175</xdr:colOff>
      <xdr:row>58</xdr:row>
      <xdr:rowOff>144900</xdr:rowOff>
    </xdr:to>
    <xdr:cxnSp macro="">
      <xdr:nvCxnSpPr>
        <xdr:cNvPr id="357" name="直線コネクタ 356"/>
        <xdr:cNvCxnSpPr/>
      </xdr:nvCxnSpPr>
      <xdr:spPr>
        <a:xfrm>
          <a:off x="7861300" y="10080734"/>
          <a:ext cx="889000" cy="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162158</xdr:rowOff>
    </xdr:from>
    <xdr:to>
      <xdr:col>12</xdr:col>
      <xdr:colOff>561975</xdr:colOff>
      <xdr:row>59</xdr:row>
      <xdr:rowOff>92308</xdr:rowOff>
    </xdr:to>
    <xdr:sp macro="" textlink="">
      <xdr:nvSpPr>
        <xdr:cNvPr id="358" name="フローチャート : 判断 357"/>
        <xdr:cNvSpPr/>
      </xdr:nvSpPr>
      <xdr:spPr>
        <a:xfrm>
          <a:off x="8699500" y="1010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83435</xdr:rowOff>
    </xdr:from>
    <xdr:ext cx="599010" cy="259045"/>
    <xdr:sp macro="" textlink="">
      <xdr:nvSpPr>
        <xdr:cNvPr id="359" name="テキスト ボックス 358"/>
        <xdr:cNvSpPr txBox="1"/>
      </xdr:nvSpPr>
      <xdr:spPr>
        <a:xfrm>
          <a:off x="8450794" y="10198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136634</xdr:rowOff>
    </xdr:from>
    <xdr:to>
      <xdr:col>11</xdr:col>
      <xdr:colOff>307975</xdr:colOff>
      <xdr:row>59</xdr:row>
      <xdr:rowOff>21155</xdr:rowOff>
    </xdr:to>
    <xdr:cxnSp macro="">
      <xdr:nvCxnSpPr>
        <xdr:cNvPr id="360" name="直線コネクタ 359"/>
        <xdr:cNvCxnSpPr/>
      </xdr:nvCxnSpPr>
      <xdr:spPr>
        <a:xfrm flipV="1">
          <a:off x="6972300" y="10080734"/>
          <a:ext cx="889000" cy="5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162513</xdr:rowOff>
    </xdr:from>
    <xdr:to>
      <xdr:col>11</xdr:col>
      <xdr:colOff>358775</xdr:colOff>
      <xdr:row>59</xdr:row>
      <xdr:rowOff>92663</xdr:rowOff>
    </xdr:to>
    <xdr:sp macro="" textlink="">
      <xdr:nvSpPr>
        <xdr:cNvPr id="361" name="フローチャート : 判断 360"/>
        <xdr:cNvSpPr/>
      </xdr:nvSpPr>
      <xdr:spPr>
        <a:xfrm>
          <a:off x="7810500" y="1010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83790</xdr:rowOff>
    </xdr:from>
    <xdr:ext cx="599010" cy="259045"/>
    <xdr:sp macro="" textlink="">
      <xdr:nvSpPr>
        <xdr:cNvPr id="362" name="テキスト ボックス 361"/>
        <xdr:cNvSpPr txBox="1"/>
      </xdr:nvSpPr>
      <xdr:spPr>
        <a:xfrm>
          <a:off x="7561794" y="1019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190</xdr:rowOff>
    </xdr:from>
    <xdr:to>
      <xdr:col>10</xdr:col>
      <xdr:colOff>155575</xdr:colOff>
      <xdr:row>59</xdr:row>
      <xdr:rowOff>101790</xdr:rowOff>
    </xdr:to>
    <xdr:sp macro="" textlink="">
      <xdr:nvSpPr>
        <xdr:cNvPr id="363" name="フローチャート : 判断 362"/>
        <xdr:cNvSpPr/>
      </xdr:nvSpPr>
      <xdr:spPr>
        <a:xfrm>
          <a:off x="6921500" y="1011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92917</xdr:rowOff>
    </xdr:from>
    <xdr:ext cx="599010" cy="259045"/>
    <xdr:sp macro="" textlink="">
      <xdr:nvSpPr>
        <xdr:cNvPr id="364" name="テキスト ボックス 363"/>
        <xdr:cNvSpPr txBox="1"/>
      </xdr:nvSpPr>
      <xdr:spPr>
        <a:xfrm>
          <a:off x="6672794" y="10208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90763</xdr:rowOff>
    </xdr:from>
    <xdr:to>
      <xdr:col>15</xdr:col>
      <xdr:colOff>231775</xdr:colOff>
      <xdr:row>59</xdr:row>
      <xdr:rowOff>20913</xdr:rowOff>
    </xdr:to>
    <xdr:sp macro="" textlink="">
      <xdr:nvSpPr>
        <xdr:cNvPr id="370" name="円/楕円 369"/>
        <xdr:cNvSpPr/>
      </xdr:nvSpPr>
      <xdr:spPr>
        <a:xfrm>
          <a:off x="10426700" y="1003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50140</xdr:rowOff>
    </xdr:from>
    <xdr:ext cx="599010" cy="259045"/>
    <xdr:sp macro="" textlink="">
      <xdr:nvSpPr>
        <xdr:cNvPr id="371" name="普通建設事業費該当値テキスト"/>
        <xdr:cNvSpPr txBox="1"/>
      </xdr:nvSpPr>
      <xdr:spPr>
        <a:xfrm>
          <a:off x="10528300" y="9822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394,296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118235</xdr:rowOff>
    </xdr:from>
    <xdr:to>
      <xdr:col>14</xdr:col>
      <xdr:colOff>79375</xdr:colOff>
      <xdr:row>59</xdr:row>
      <xdr:rowOff>48385</xdr:rowOff>
    </xdr:to>
    <xdr:sp macro="" textlink="">
      <xdr:nvSpPr>
        <xdr:cNvPr id="372" name="円/楕円 371"/>
        <xdr:cNvSpPr/>
      </xdr:nvSpPr>
      <xdr:spPr>
        <a:xfrm>
          <a:off x="9588500" y="1006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64912</xdr:rowOff>
    </xdr:from>
    <xdr:ext cx="599010" cy="259045"/>
    <xdr:sp macro="" textlink="">
      <xdr:nvSpPr>
        <xdr:cNvPr id="373" name="テキスト ボックス 372"/>
        <xdr:cNvSpPr txBox="1"/>
      </xdr:nvSpPr>
      <xdr:spPr>
        <a:xfrm>
          <a:off x="9339794" y="9837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310,174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94100</xdr:rowOff>
    </xdr:from>
    <xdr:to>
      <xdr:col>12</xdr:col>
      <xdr:colOff>561975</xdr:colOff>
      <xdr:row>59</xdr:row>
      <xdr:rowOff>24250</xdr:rowOff>
    </xdr:to>
    <xdr:sp macro="" textlink="">
      <xdr:nvSpPr>
        <xdr:cNvPr id="374" name="円/楕円 373"/>
        <xdr:cNvSpPr/>
      </xdr:nvSpPr>
      <xdr:spPr>
        <a:xfrm>
          <a:off x="8699500" y="100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40777</xdr:rowOff>
    </xdr:from>
    <xdr:ext cx="599010" cy="259045"/>
    <xdr:sp macro="" textlink="">
      <xdr:nvSpPr>
        <xdr:cNvPr id="375" name="テキスト ボックス 374"/>
        <xdr:cNvSpPr txBox="1"/>
      </xdr:nvSpPr>
      <xdr:spPr>
        <a:xfrm>
          <a:off x="8450794" y="9813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384,075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85834</xdr:rowOff>
    </xdr:from>
    <xdr:to>
      <xdr:col>11</xdr:col>
      <xdr:colOff>358775</xdr:colOff>
      <xdr:row>59</xdr:row>
      <xdr:rowOff>15984</xdr:rowOff>
    </xdr:to>
    <xdr:sp macro="" textlink="">
      <xdr:nvSpPr>
        <xdr:cNvPr id="376" name="円/楕円 375"/>
        <xdr:cNvSpPr/>
      </xdr:nvSpPr>
      <xdr:spPr>
        <a:xfrm>
          <a:off x="7810500" y="1002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32511</xdr:rowOff>
    </xdr:from>
    <xdr:ext cx="599010" cy="259045"/>
    <xdr:sp macro="" textlink="">
      <xdr:nvSpPr>
        <xdr:cNvPr id="377" name="テキスト ボックス 376"/>
        <xdr:cNvSpPr txBox="1"/>
      </xdr:nvSpPr>
      <xdr:spPr>
        <a:xfrm>
          <a:off x="7561794" y="9805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409,389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141805</xdr:rowOff>
    </xdr:from>
    <xdr:to>
      <xdr:col>10</xdr:col>
      <xdr:colOff>155575</xdr:colOff>
      <xdr:row>59</xdr:row>
      <xdr:rowOff>71955</xdr:rowOff>
    </xdr:to>
    <xdr:sp macro="" textlink="">
      <xdr:nvSpPr>
        <xdr:cNvPr id="378" name="円/楕円 377"/>
        <xdr:cNvSpPr/>
      </xdr:nvSpPr>
      <xdr:spPr>
        <a:xfrm>
          <a:off x="6921500" y="1008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88482</xdr:rowOff>
    </xdr:from>
    <xdr:ext cx="599010" cy="259045"/>
    <xdr:sp macro="" textlink="">
      <xdr:nvSpPr>
        <xdr:cNvPr id="379" name="テキスト ボックス 378"/>
        <xdr:cNvSpPr txBox="1"/>
      </xdr:nvSpPr>
      <xdr:spPr>
        <a:xfrm>
          <a:off x="6672794" y="986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238,001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76</xdr:row>
      <xdr:rowOff>35577</xdr:rowOff>
    </xdr:from>
    <xdr:ext cx="685572" cy="259045"/>
    <xdr:sp macro="" textlink="">
      <xdr:nvSpPr>
        <xdr:cNvPr id="393" name="テキスト ボックス 392"/>
        <xdr:cNvSpPr txBox="1"/>
      </xdr:nvSpPr>
      <xdr:spPr>
        <a:xfrm>
          <a:off x="5918428" y="1306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5" name="テキスト ボックス 394"/>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7" name="テキスト ボックス 396"/>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135438</xdr:rowOff>
    </xdr:from>
    <xdr:to>
      <xdr:col>15</xdr:col>
      <xdr:colOff>180340</xdr:colOff>
      <xdr:row>79</xdr:row>
      <xdr:rowOff>44450</xdr:rowOff>
    </xdr:to>
    <xdr:cxnSp macro="">
      <xdr:nvCxnSpPr>
        <xdr:cNvPr id="403" name="直線コネクタ 402"/>
        <xdr:cNvCxnSpPr/>
      </xdr:nvCxnSpPr>
      <xdr:spPr>
        <a:xfrm flipV="1">
          <a:off x="10475595" y="12136938"/>
          <a:ext cx="1270" cy="145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75096</xdr:rowOff>
    </xdr:from>
    <xdr:ext cx="249299" cy="259045"/>
    <xdr:sp macro="" textlink="">
      <xdr:nvSpPr>
        <xdr:cNvPr id="404" name="普通建設事業費 （ うち新規整備　）最小値テキスト"/>
        <xdr:cNvSpPr txBox="1"/>
      </xdr:nvSpPr>
      <xdr:spPr>
        <a:xfrm>
          <a:off x="10528300" y="136196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82115</xdr:rowOff>
    </xdr:from>
    <xdr:ext cx="690189" cy="259045"/>
    <xdr:sp macro="" textlink="">
      <xdr:nvSpPr>
        <xdr:cNvPr id="406" name="普通建設事業費 （ うち新規整備　）最大値テキスト"/>
        <xdr:cNvSpPr txBox="1"/>
      </xdr:nvSpPr>
      <xdr:spPr>
        <a:xfrm>
          <a:off x="10528300" y="119121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3,811,186</a:t>
          </a:r>
          <a:endParaRPr kumimoji="1" lang="ja-JP" altLang="en-US" sz="1000" b="1">
            <a:latin typeface="ＭＳ Ｐゴシック"/>
          </a:endParaRPr>
        </a:p>
      </xdr:txBody>
    </xdr:sp>
    <xdr:clientData/>
  </xdr:oneCellAnchor>
  <xdr:twoCellAnchor>
    <xdr:from>
      <xdr:col>15</xdr:col>
      <xdr:colOff>92075</xdr:colOff>
      <xdr:row>70</xdr:row>
      <xdr:rowOff>135438</xdr:rowOff>
    </xdr:from>
    <xdr:to>
      <xdr:col>15</xdr:col>
      <xdr:colOff>269875</xdr:colOff>
      <xdr:row>70</xdr:row>
      <xdr:rowOff>135438</xdr:rowOff>
    </xdr:to>
    <xdr:cxnSp macro="">
      <xdr:nvCxnSpPr>
        <xdr:cNvPr id="407" name="直線コネクタ 406"/>
        <xdr:cNvCxnSpPr/>
      </xdr:nvCxnSpPr>
      <xdr:spPr>
        <a:xfrm>
          <a:off x="10388600" y="12136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151505</xdr:rowOff>
    </xdr:from>
    <xdr:to>
      <xdr:col>15</xdr:col>
      <xdr:colOff>180975</xdr:colOff>
      <xdr:row>79</xdr:row>
      <xdr:rowOff>10737</xdr:rowOff>
    </xdr:to>
    <xdr:cxnSp macro="">
      <xdr:nvCxnSpPr>
        <xdr:cNvPr id="408" name="直線コネクタ 407"/>
        <xdr:cNvCxnSpPr/>
      </xdr:nvCxnSpPr>
      <xdr:spPr>
        <a:xfrm flipV="1">
          <a:off x="9639300" y="13524605"/>
          <a:ext cx="838200" cy="3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119547</xdr:rowOff>
    </xdr:from>
    <xdr:ext cx="534377" cy="259045"/>
    <xdr:sp macro="" textlink="">
      <xdr:nvSpPr>
        <xdr:cNvPr id="409" name="普通建設事業費 （ うち新規整備　）平均値テキスト"/>
        <xdr:cNvSpPr txBox="1"/>
      </xdr:nvSpPr>
      <xdr:spPr>
        <a:xfrm>
          <a:off x="10528300" y="13492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62,941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141120</xdr:rowOff>
    </xdr:from>
    <xdr:to>
      <xdr:col>15</xdr:col>
      <xdr:colOff>231775</xdr:colOff>
      <xdr:row>79</xdr:row>
      <xdr:rowOff>71270</xdr:rowOff>
    </xdr:to>
    <xdr:sp macro="" textlink="">
      <xdr:nvSpPr>
        <xdr:cNvPr id="410" name="フローチャート : 判断 409"/>
        <xdr:cNvSpPr/>
      </xdr:nvSpPr>
      <xdr:spPr>
        <a:xfrm>
          <a:off x="10426700" y="1351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146338</xdr:rowOff>
    </xdr:from>
    <xdr:to>
      <xdr:col>14</xdr:col>
      <xdr:colOff>28575</xdr:colOff>
      <xdr:row>79</xdr:row>
      <xdr:rowOff>10737</xdr:rowOff>
    </xdr:to>
    <xdr:cxnSp macro="">
      <xdr:nvCxnSpPr>
        <xdr:cNvPr id="411" name="直線コネクタ 410"/>
        <xdr:cNvCxnSpPr/>
      </xdr:nvCxnSpPr>
      <xdr:spPr>
        <a:xfrm>
          <a:off x="8750300" y="13519438"/>
          <a:ext cx="889000" cy="3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138202</xdr:rowOff>
    </xdr:from>
    <xdr:to>
      <xdr:col>14</xdr:col>
      <xdr:colOff>79375</xdr:colOff>
      <xdr:row>79</xdr:row>
      <xdr:rowOff>68352</xdr:rowOff>
    </xdr:to>
    <xdr:sp macro="" textlink="">
      <xdr:nvSpPr>
        <xdr:cNvPr id="412" name="フローチャート : 判断 411"/>
        <xdr:cNvSpPr/>
      </xdr:nvSpPr>
      <xdr:spPr>
        <a:xfrm>
          <a:off x="9588500" y="1351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59479</xdr:rowOff>
    </xdr:from>
    <xdr:ext cx="534377" cy="259045"/>
    <xdr:sp macro="" textlink="">
      <xdr:nvSpPr>
        <xdr:cNvPr id="413" name="テキスト ボックス 412"/>
        <xdr:cNvSpPr txBox="1"/>
      </xdr:nvSpPr>
      <xdr:spPr>
        <a:xfrm>
          <a:off x="9372111" y="1360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137037</xdr:rowOff>
    </xdr:from>
    <xdr:to>
      <xdr:col>12</xdr:col>
      <xdr:colOff>561975</xdr:colOff>
      <xdr:row>79</xdr:row>
      <xdr:rowOff>67187</xdr:rowOff>
    </xdr:to>
    <xdr:sp macro="" textlink="">
      <xdr:nvSpPr>
        <xdr:cNvPr id="414" name="フローチャート : 判断 413"/>
        <xdr:cNvSpPr/>
      </xdr:nvSpPr>
      <xdr:spPr>
        <a:xfrm>
          <a:off x="8699500" y="1351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58314</xdr:rowOff>
    </xdr:from>
    <xdr:ext cx="534377" cy="259045"/>
    <xdr:sp macro="" textlink="">
      <xdr:nvSpPr>
        <xdr:cNvPr id="415" name="テキスト ボックス 414"/>
        <xdr:cNvSpPr txBox="1"/>
      </xdr:nvSpPr>
      <xdr:spPr>
        <a:xfrm>
          <a:off x="8483111" y="1360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100705</xdr:rowOff>
    </xdr:from>
    <xdr:to>
      <xdr:col>15</xdr:col>
      <xdr:colOff>231775</xdr:colOff>
      <xdr:row>79</xdr:row>
      <xdr:rowOff>30855</xdr:rowOff>
    </xdr:to>
    <xdr:sp macro="" textlink="">
      <xdr:nvSpPr>
        <xdr:cNvPr id="421" name="円/楕円 420"/>
        <xdr:cNvSpPr/>
      </xdr:nvSpPr>
      <xdr:spPr>
        <a:xfrm>
          <a:off x="10426700" y="1347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60082</xdr:rowOff>
    </xdr:from>
    <xdr:ext cx="599010" cy="259045"/>
    <xdr:sp macro="" textlink="">
      <xdr:nvSpPr>
        <xdr:cNvPr id="422" name="普通建設事業費 （ うち新規整備　）該当値テキスト"/>
        <xdr:cNvSpPr txBox="1"/>
      </xdr:nvSpPr>
      <xdr:spPr>
        <a:xfrm>
          <a:off x="10528300" y="13261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169,015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131387</xdr:rowOff>
    </xdr:from>
    <xdr:to>
      <xdr:col>14</xdr:col>
      <xdr:colOff>79375</xdr:colOff>
      <xdr:row>79</xdr:row>
      <xdr:rowOff>61537</xdr:rowOff>
    </xdr:to>
    <xdr:sp macro="" textlink="">
      <xdr:nvSpPr>
        <xdr:cNvPr id="423" name="円/楕円 422"/>
        <xdr:cNvSpPr/>
      </xdr:nvSpPr>
      <xdr:spPr>
        <a:xfrm>
          <a:off x="9588500" y="1350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78064</xdr:rowOff>
    </xdr:from>
    <xdr:ext cx="534377" cy="259045"/>
    <xdr:sp macro="" textlink="">
      <xdr:nvSpPr>
        <xdr:cNvPr id="424" name="テキスト ボックス 423"/>
        <xdr:cNvSpPr txBox="1"/>
      </xdr:nvSpPr>
      <xdr:spPr>
        <a:xfrm>
          <a:off x="9372111" y="13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88,484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95538</xdr:rowOff>
    </xdr:from>
    <xdr:to>
      <xdr:col>12</xdr:col>
      <xdr:colOff>561975</xdr:colOff>
      <xdr:row>79</xdr:row>
      <xdr:rowOff>25688</xdr:rowOff>
    </xdr:to>
    <xdr:sp macro="" textlink="">
      <xdr:nvSpPr>
        <xdr:cNvPr id="425" name="円/楕円 424"/>
        <xdr:cNvSpPr/>
      </xdr:nvSpPr>
      <xdr:spPr>
        <a:xfrm>
          <a:off x="8699500" y="1346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77</xdr:row>
      <xdr:rowOff>42215</xdr:rowOff>
    </xdr:from>
    <xdr:ext cx="599010" cy="259045"/>
    <xdr:sp macro="" textlink="">
      <xdr:nvSpPr>
        <xdr:cNvPr id="426" name="テキスト ボックス 425"/>
        <xdr:cNvSpPr txBox="1"/>
      </xdr:nvSpPr>
      <xdr:spPr>
        <a:xfrm>
          <a:off x="8450794" y="13243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182,577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49490</xdr:rowOff>
    </xdr:from>
    <xdr:to>
      <xdr:col>15</xdr:col>
      <xdr:colOff>180340</xdr:colOff>
      <xdr:row>98</xdr:row>
      <xdr:rowOff>139700</xdr:rowOff>
    </xdr:to>
    <xdr:cxnSp macro="">
      <xdr:nvCxnSpPr>
        <xdr:cNvPr id="448" name="直線コネクタ 447"/>
        <xdr:cNvCxnSpPr/>
      </xdr:nvCxnSpPr>
      <xdr:spPr>
        <a:xfrm flipV="1">
          <a:off x="10475595" y="15822890"/>
          <a:ext cx="1270" cy="1118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9"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50" name="直線コネクタ 449"/>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167617</xdr:rowOff>
    </xdr:from>
    <xdr:ext cx="599010" cy="259045"/>
    <xdr:sp macro="" textlink="">
      <xdr:nvSpPr>
        <xdr:cNvPr id="451" name="普通建設事業費 （ うち更新整備　）最大値テキスト"/>
        <xdr:cNvSpPr txBox="1"/>
      </xdr:nvSpPr>
      <xdr:spPr>
        <a:xfrm>
          <a:off x="10528300" y="1559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244,731</a:t>
          </a:r>
          <a:endParaRPr kumimoji="1" lang="ja-JP" altLang="en-US" sz="1000" b="1">
            <a:latin typeface="ＭＳ Ｐゴシック"/>
          </a:endParaRPr>
        </a:p>
      </xdr:txBody>
    </xdr:sp>
    <xdr:clientData/>
  </xdr:oneCellAnchor>
  <xdr:twoCellAnchor>
    <xdr:from>
      <xdr:col>15</xdr:col>
      <xdr:colOff>92075</xdr:colOff>
      <xdr:row>92</xdr:row>
      <xdr:rowOff>49490</xdr:rowOff>
    </xdr:from>
    <xdr:to>
      <xdr:col>15</xdr:col>
      <xdr:colOff>269875</xdr:colOff>
      <xdr:row>92</xdr:row>
      <xdr:rowOff>49490</xdr:rowOff>
    </xdr:to>
    <xdr:cxnSp macro="">
      <xdr:nvCxnSpPr>
        <xdr:cNvPr id="452" name="直線コネクタ 451"/>
        <xdr:cNvCxnSpPr/>
      </xdr:nvCxnSpPr>
      <xdr:spPr>
        <a:xfrm>
          <a:off x="10388600" y="1582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48507</xdr:rowOff>
    </xdr:from>
    <xdr:to>
      <xdr:col>15</xdr:col>
      <xdr:colOff>180975</xdr:colOff>
      <xdr:row>93</xdr:row>
      <xdr:rowOff>106370</xdr:rowOff>
    </xdr:to>
    <xdr:cxnSp macro="">
      <xdr:nvCxnSpPr>
        <xdr:cNvPr id="453" name="直線コネクタ 452"/>
        <xdr:cNvCxnSpPr/>
      </xdr:nvCxnSpPr>
      <xdr:spPr>
        <a:xfrm>
          <a:off x="9639300" y="15993357"/>
          <a:ext cx="838200" cy="5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151072</xdr:rowOff>
    </xdr:from>
    <xdr:ext cx="534377" cy="259045"/>
    <xdr:sp macro="" textlink="">
      <xdr:nvSpPr>
        <xdr:cNvPr id="454" name="普通建設事業費 （ うち更新整備　）平均値テキスト"/>
        <xdr:cNvSpPr txBox="1"/>
      </xdr:nvSpPr>
      <xdr:spPr>
        <a:xfrm>
          <a:off x="10528300" y="16610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56,683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1195</xdr:rowOff>
    </xdr:from>
    <xdr:to>
      <xdr:col>15</xdr:col>
      <xdr:colOff>231775</xdr:colOff>
      <xdr:row>97</xdr:row>
      <xdr:rowOff>102795</xdr:rowOff>
    </xdr:to>
    <xdr:sp macro="" textlink="">
      <xdr:nvSpPr>
        <xdr:cNvPr id="455" name="フローチャート : 判断 454"/>
        <xdr:cNvSpPr/>
      </xdr:nvSpPr>
      <xdr:spPr>
        <a:xfrm>
          <a:off x="10426700" y="1663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48507</xdr:rowOff>
    </xdr:from>
    <xdr:to>
      <xdr:col>14</xdr:col>
      <xdr:colOff>28575</xdr:colOff>
      <xdr:row>93</xdr:row>
      <xdr:rowOff>155318</xdr:rowOff>
    </xdr:to>
    <xdr:cxnSp macro="">
      <xdr:nvCxnSpPr>
        <xdr:cNvPr id="456" name="直線コネクタ 455"/>
        <xdr:cNvCxnSpPr/>
      </xdr:nvCxnSpPr>
      <xdr:spPr>
        <a:xfrm flipV="1">
          <a:off x="8750300" y="15993357"/>
          <a:ext cx="889000" cy="10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124699</xdr:rowOff>
    </xdr:from>
    <xdr:to>
      <xdr:col>14</xdr:col>
      <xdr:colOff>79375</xdr:colOff>
      <xdr:row>97</xdr:row>
      <xdr:rowOff>54849</xdr:rowOff>
    </xdr:to>
    <xdr:sp macro="" textlink="">
      <xdr:nvSpPr>
        <xdr:cNvPr id="457" name="フローチャート : 判断 456"/>
        <xdr:cNvSpPr/>
      </xdr:nvSpPr>
      <xdr:spPr>
        <a:xfrm>
          <a:off x="9588500" y="165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45976</xdr:rowOff>
    </xdr:from>
    <xdr:ext cx="534377" cy="259045"/>
    <xdr:sp macro="" textlink="">
      <xdr:nvSpPr>
        <xdr:cNvPr id="458" name="テキスト ボックス 457"/>
        <xdr:cNvSpPr txBox="1"/>
      </xdr:nvSpPr>
      <xdr:spPr>
        <a:xfrm>
          <a:off x="9372111" y="1667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90629</xdr:rowOff>
    </xdr:from>
    <xdr:to>
      <xdr:col>12</xdr:col>
      <xdr:colOff>561975</xdr:colOff>
      <xdr:row>97</xdr:row>
      <xdr:rowOff>20779</xdr:rowOff>
    </xdr:to>
    <xdr:sp macro="" textlink="">
      <xdr:nvSpPr>
        <xdr:cNvPr id="459" name="フローチャート : 判断 458"/>
        <xdr:cNvSpPr/>
      </xdr:nvSpPr>
      <xdr:spPr>
        <a:xfrm>
          <a:off x="8699500" y="1654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11906</xdr:rowOff>
    </xdr:from>
    <xdr:ext cx="534377" cy="259045"/>
    <xdr:sp macro="" textlink="">
      <xdr:nvSpPr>
        <xdr:cNvPr id="460" name="テキスト ボックス 459"/>
        <xdr:cNvSpPr txBox="1"/>
      </xdr:nvSpPr>
      <xdr:spPr>
        <a:xfrm>
          <a:off x="8483111" y="1664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93</xdr:row>
      <xdr:rowOff>55570</xdr:rowOff>
    </xdr:from>
    <xdr:to>
      <xdr:col>15</xdr:col>
      <xdr:colOff>231775</xdr:colOff>
      <xdr:row>93</xdr:row>
      <xdr:rowOff>157170</xdr:rowOff>
    </xdr:to>
    <xdr:sp macro="" textlink="">
      <xdr:nvSpPr>
        <xdr:cNvPr id="466" name="円/楕円 465"/>
        <xdr:cNvSpPr/>
      </xdr:nvSpPr>
      <xdr:spPr>
        <a:xfrm>
          <a:off x="10426700" y="160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78447</xdr:rowOff>
    </xdr:from>
    <xdr:ext cx="599010" cy="259045"/>
    <xdr:sp macro="" textlink="">
      <xdr:nvSpPr>
        <xdr:cNvPr id="467" name="普通建設事業費 （ うち更新整備　）該当値テキスト"/>
        <xdr:cNvSpPr txBox="1"/>
      </xdr:nvSpPr>
      <xdr:spPr>
        <a:xfrm>
          <a:off x="10528300" y="1585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194,790</a:t>
          </a:r>
          <a:endParaRPr kumimoji="1" lang="ja-JP" altLang="en-US" sz="1000" b="1">
            <a:solidFill>
              <a:srgbClr val="FF0000"/>
            </a:solidFill>
            <a:latin typeface="ＭＳ Ｐゴシック"/>
          </a:endParaRPr>
        </a:p>
      </xdr:txBody>
    </xdr:sp>
    <xdr:clientData/>
  </xdr:oneCellAnchor>
  <xdr:twoCellAnchor>
    <xdr:from>
      <xdr:col>13</xdr:col>
      <xdr:colOff>663575</xdr:colOff>
      <xdr:row>92</xdr:row>
      <xdr:rowOff>169157</xdr:rowOff>
    </xdr:from>
    <xdr:to>
      <xdr:col>14</xdr:col>
      <xdr:colOff>79375</xdr:colOff>
      <xdr:row>93</xdr:row>
      <xdr:rowOff>99307</xdr:rowOff>
    </xdr:to>
    <xdr:sp macro="" textlink="">
      <xdr:nvSpPr>
        <xdr:cNvPr id="468" name="円/楕円 467"/>
        <xdr:cNvSpPr/>
      </xdr:nvSpPr>
      <xdr:spPr>
        <a:xfrm>
          <a:off x="9588500" y="159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91</xdr:row>
      <xdr:rowOff>115834</xdr:rowOff>
    </xdr:from>
    <xdr:ext cx="599010" cy="259045"/>
    <xdr:sp macro="" textlink="">
      <xdr:nvSpPr>
        <xdr:cNvPr id="469" name="テキスト ボックス 468"/>
        <xdr:cNvSpPr txBox="1"/>
      </xdr:nvSpPr>
      <xdr:spPr>
        <a:xfrm>
          <a:off x="9339794" y="1571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207,446</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104518</xdr:rowOff>
    </xdr:from>
    <xdr:to>
      <xdr:col>12</xdr:col>
      <xdr:colOff>561975</xdr:colOff>
      <xdr:row>94</xdr:row>
      <xdr:rowOff>34668</xdr:rowOff>
    </xdr:to>
    <xdr:sp macro="" textlink="">
      <xdr:nvSpPr>
        <xdr:cNvPr id="470" name="円/楕円 469"/>
        <xdr:cNvSpPr/>
      </xdr:nvSpPr>
      <xdr:spPr>
        <a:xfrm>
          <a:off x="8699500" y="1604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92</xdr:row>
      <xdr:rowOff>51195</xdr:rowOff>
    </xdr:from>
    <xdr:ext cx="599010" cy="259045"/>
    <xdr:sp macro="" textlink="">
      <xdr:nvSpPr>
        <xdr:cNvPr id="471" name="テキスト ボックス 470"/>
        <xdr:cNvSpPr txBox="1"/>
      </xdr:nvSpPr>
      <xdr:spPr>
        <a:xfrm>
          <a:off x="8450794" y="15824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184,084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2" name="直線コネクタ 48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3" name="テキスト ボックス 48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4" name="直線コネクタ 48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5" name="テキスト ボックス 48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6" name="直線コネクタ 48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7" name="テキスト ボックス 48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8" name="直線コネクタ 48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9" name="テキスト ボックス 48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42357</xdr:rowOff>
    </xdr:from>
    <xdr:to>
      <xdr:col>23</xdr:col>
      <xdr:colOff>516889</xdr:colOff>
      <xdr:row>38</xdr:row>
      <xdr:rowOff>139700</xdr:rowOff>
    </xdr:to>
    <xdr:cxnSp macro="">
      <xdr:nvCxnSpPr>
        <xdr:cNvPr id="493" name="直線コネクタ 492"/>
        <xdr:cNvCxnSpPr/>
      </xdr:nvCxnSpPr>
      <xdr:spPr>
        <a:xfrm flipV="1">
          <a:off x="16317595" y="5357307"/>
          <a:ext cx="1269" cy="1297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1825</xdr:rowOff>
    </xdr:from>
    <xdr:ext cx="249299" cy="259045"/>
    <xdr:sp macro="" textlink="">
      <xdr:nvSpPr>
        <xdr:cNvPr id="494" name="災害復旧事業費最小値テキスト"/>
        <xdr:cNvSpPr txBox="1"/>
      </xdr:nvSpPr>
      <xdr:spPr>
        <a:xfrm>
          <a:off x="16370300" y="6688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5" name="直線コネクタ 49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160484</xdr:rowOff>
    </xdr:from>
    <xdr:ext cx="599010" cy="259045"/>
    <xdr:sp macro="" textlink="">
      <xdr:nvSpPr>
        <xdr:cNvPr id="496" name="災害復旧事業費最大値テキスト"/>
        <xdr:cNvSpPr txBox="1"/>
      </xdr:nvSpPr>
      <xdr:spPr>
        <a:xfrm>
          <a:off x="16370300" y="5132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31</xdr:row>
      <xdr:rowOff>42357</xdr:rowOff>
    </xdr:from>
    <xdr:to>
      <xdr:col>23</xdr:col>
      <xdr:colOff>606425</xdr:colOff>
      <xdr:row>31</xdr:row>
      <xdr:rowOff>42357</xdr:rowOff>
    </xdr:to>
    <xdr:cxnSp macro="">
      <xdr:nvCxnSpPr>
        <xdr:cNvPr id="497" name="直線コネクタ 496"/>
        <xdr:cNvCxnSpPr/>
      </xdr:nvCxnSpPr>
      <xdr:spPr>
        <a:xfrm>
          <a:off x="16230600" y="53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31074</xdr:rowOff>
    </xdr:from>
    <xdr:to>
      <xdr:col>23</xdr:col>
      <xdr:colOff>517525</xdr:colOff>
      <xdr:row>38</xdr:row>
      <xdr:rowOff>61011</xdr:rowOff>
    </xdr:to>
    <xdr:cxnSp macro="">
      <xdr:nvCxnSpPr>
        <xdr:cNvPr id="498" name="直線コネクタ 497"/>
        <xdr:cNvCxnSpPr/>
      </xdr:nvCxnSpPr>
      <xdr:spPr>
        <a:xfrm>
          <a:off x="15481300" y="6546174"/>
          <a:ext cx="838200" cy="2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46276</xdr:rowOff>
    </xdr:from>
    <xdr:ext cx="469744" cy="259045"/>
    <xdr:sp macro="" textlink="">
      <xdr:nvSpPr>
        <xdr:cNvPr id="499" name="災害復旧事業費平均値テキスト"/>
        <xdr:cNvSpPr txBox="1"/>
      </xdr:nvSpPr>
      <xdr:spPr>
        <a:xfrm>
          <a:off x="16370300" y="6561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67849</xdr:rowOff>
    </xdr:from>
    <xdr:to>
      <xdr:col>23</xdr:col>
      <xdr:colOff>568325</xdr:colOff>
      <xdr:row>38</xdr:row>
      <xdr:rowOff>169449</xdr:rowOff>
    </xdr:to>
    <xdr:sp macro="" textlink="">
      <xdr:nvSpPr>
        <xdr:cNvPr id="500" name="フローチャート : 判断 499"/>
        <xdr:cNvSpPr/>
      </xdr:nvSpPr>
      <xdr:spPr>
        <a:xfrm>
          <a:off x="162687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31074</xdr:rowOff>
    </xdr:from>
    <xdr:to>
      <xdr:col>22</xdr:col>
      <xdr:colOff>365125</xdr:colOff>
      <xdr:row>38</xdr:row>
      <xdr:rowOff>33842</xdr:rowOff>
    </xdr:to>
    <xdr:cxnSp macro="">
      <xdr:nvCxnSpPr>
        <xdr:cNvPr id="501" name="直線コネクタ 500"/>
        <xdr:cNvCxnSpPr/>
      </xdr:nvCxnSpPr>
      <xdr:spPr>
        <a:xfrm flipV="1">
          <a:off x="14592300" y="6546174"/>
          <a:ext cx="889000" cy="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64106</xdr:rowOff>
    </xdr:from>
    <xdr:to>
      <xdr:col>22</xdr:col>
      <xdr:colOff>415925</xdr:colOff>
      <xdr:row>38</xdr:row>
      <xdr:rowOff>165706</xdr:rowOff>
    </xdr:to>
    <xdr:sp macro="" textlink="">
      <xdr:nvSpPr>
        <xdr:cNvPr id="502" name="フローチャート : 判断 501"/>
        <xdr:cNvSpPr/>
      </xdr:nvSpPr>
      <xdr:spPr>
        <a:xfrm>
          <a:off x="15430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156833</xdr:rowOff>
    </xdr:from>
    <xdr:ext cx="534377" cy="259045"/>
    <xdr:sp macro="" textlink="">
      <xdr:nvSpPr>
        <xdr:cNvPr id="503" name="テキスト ボックス 502"/>
        <xdr:cNvSpPr txBox="1"/>
      </xdr:nvSpPr>
      <xdr:spPr>
        <a:xfrm>
          <a:off x="15214111" y="667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33842</xdr:rowOff>
    </xdr:from>
    <xdr:to>
      <xdr:col>21</xdr:col>
      <xdr:colOff>161925</xdr:colOff>
      <xdr:row>38</xdr:row>
      <xdr:rowOff>120667</xdr:rowOff>
    </xdr:to>
    <xdr:cxnSp macro="">
      <xdr:nvCxnSpPr>
        <xdr:cNvPr id="504" name="直線コネクタ 503"/>
        <xdr:cNvCxnSpPr/>
      </xdr:nvCxnSpPr>
      <xdr:spPr>
        <a:xfrm flipV="1">
          <a:off x="13703300" y="6548942"/>
          <a:ext cx="889000" cy="8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74105</xdr:rowOff>
    </xdr:from>
    <xdr:to>
      <xdr:col>21</xdr:col>
      <xdr:colOff>212725</xdr:colOff>
      <xdr:row>39</xdr:row>
      <xdr:rowOff>4255</xdr:rowOff>
    </xdr:to>
    <xdr:sp macro="" textlink="">
      <xdr:nvSpPr>
        <xdr:cNvPr id="505" name="フローチャート : 判断 504"/>
        <xdr:cNvSpPr/>
      </xdr:nvSpPr>
      <xdr:spPr>
        <a:xfrm>
          <a:off x="14541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166832</xdr:rowOff>
    </xdr:from>
    <xdr:ext cx="469744" cy="259045"/>
    <xdr:sp macro="" textlink="">
      <xdr:nvSpPr>
        <xdr:cNvPr id="506" name="テキスト ボックス 505"/>
        <xdr:cNvSpPr txBox="1"/>
      </xdr:nvSpPr>
      <xdr:spPr>
        <a:xfrm>
          <a:off x="14357427" y="668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95927</xdr:rowOff>
    </xdr:from>
    <xdr:to>
      <xdr:col>19</xdr:col>
      <xdr:colOff>644525</xdr:colOff>
      <xdr:row>38</xdr:row>
      <xdr:rowOff>120667</xdr:rowOff>
    </xdr:to>
    <xdr:cxnSp macro="">
      <xdr:nvCxnSpPr>
        <xdr:cNvPr id="507" name="直線コネクタ 506"/>
        <xdr:cNvCxnSpPr/>
      </xdr:nvCxnSpPr>
      <xdr:spPr>
        <a:xfrm>
          <a:off x="12814300" y="6611027"/>
          <a:ext cx="889000" cy="2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71785</xdr:rowOff>
    </xdr:from>
    <xdr:to>
      <xdr:col>20</xdr:col>
      <xdr:colOff>9525</xdr:colOff>
      <xdr:row>39</xdr:row>
      <xdr:rowOff>1935</xdr:rowOff>
    </xdr:to>
    <xdr:sp macro="" textlink="">
      <xdr:nvSpPr>
        <xdr:cNvPr id="508" name="フローチャート : 判断 507"/>
        <xdr:cNvSpPr/>
      </xdr:nvSpPr>
      <xdr:spPr>
        <a:xfrm>
          <a:off x="13652500" y="658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164512</xdr:rowOff>
    </xdr:from>
    <xdr:ext cx="469744" cy="259045"/>
    <xdr:sp macro="" textlink="">
      <xdr:nvSpPr>
        <xdr:cNvPr id="509" name="テキスト ボックス 508"/>
        <xdr:cNvSpPr txBox="1"/>
      </xdr:nvSpPr>
      <xdr:spPr>
        <a:xfrm>
          <a:off x="13468427" y="667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63210</xdr:rowOff>
    </xdr:from>
    <xdr:to>
      <xdr:col>18</xdr:col>
      <xdr:colOff>492125</xdr:colOff>
      <xdr:row>38</xdr:row>
      <xdr:rowOff>164810</xdr:rowOff>
    </xdr:to>
    <xdr:sp macro="" textlink="">
      <xdr:nvSpPr>
        <xdr:cNvPr id="510" name="フローチャート : 判断 509"/>
        <xdr:cNvSpPr/>
      </xdr:nvSpPr>
      <xdr:spPr>
        <a:xfrm>
          <a:off x="12763500" y="657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155937</xdr:rowOff>
    </xdr:from>
    <xdr:ext cx="534377" cy="259045"/>
    <xdr:sp macro="" textlink="">
      <xdr:nvSpPr>
        <xdr:cNvPr id="511" name="テキスト ボックス 510"/>
        <xdr:cNvSpPr txBox="1"/>
      </xdr:nvSpPr>
      <xdr:spPr>
        <a:xfrm>
          <a:off x="12547111" y="667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10211</xdr:rowOff>
    </xdr:from>
    <xdr:to>
      <xdr:col>23</xdr:col>
      <xdr:colOff>568325</xdr:colOff>
      <xdr:row>38</xdr:row>
      <xdr:rowOff>111811</xdr:rowOff>
    </xdr:to>
    <xdr:sp macro="" textlink="">
      <xdr:nvSpPr>
        <xdr:cNvPr id="517" name="円/楕円 516"/>
        <xdr:cNvSpPr/>
      </xdr:nvSpPr>
      <xdr:spPr>
        <a:xfrm>
          <a:off x="16268700" y="652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141038</xdr:rowOff>
    </xdr:from>
    <xdr:ext cx="534377" cy="259045"/>
    <xdr:sp macro="" textlink="">
      <xdr:nvSpPr>
        <xdr:cNvPr id="518" name="災害復旧事業費該当値テキスト"/>
        <xdr:cNvSpPr txBox="1"/>
      </xdr:nvSpPr>
      <xdr:spPr>
        <a:xfrm>
          <a:off x="16370300" y="631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34,422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151724</xdr:rowOff>
    </xdr:from>
    <xdr:to>
      <xdr:col>22</xdr:col>
      <xdr:colOff>415925</xdr:colOff>
      <xdr:row>38</xdr:row>
      <xdr:rowOff>81874</xdr:rowOff>
    </xdr:to>
    <xdr:sp macro="" textlink="">
      <xdr:nvSpPr>
        <xdr:cNvPr id="519" name="円/楕円 518"/>
        <xdr:cNvSpPr/>
      </xdr:nvSpPr>
      <xdr:spPr>
        <a:xfrm>
          <a:off x="15430500" y="649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98401</xdr:rowOff>
    </xdr:from>
    <xdr:ext cx="534377" cy="259045"/>
    <xdr:sp macro="" textlink="">
      <xdr:nvSpPr>
        <xdr:cNvPr id="520" name="テキスト ボックス 519"/>
        <xdr:cNvSpPr txBox="1"/>
      </xdr:nvSpPr>
      <xdr:spPr>
        <a:xfrm>
          <a:off x="15214111" y="627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47,518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154492</xdr:rowOff>
    </xdr:from>
    <xdr:to>
      <xdr:col>21</xdr:col>
      <xdr:colOff>212725</xdr:colOff>
      <xdr:row>38</xdr:row>
      <xdr:rowOff>84642</xdr:rowOff>
    </xdr:to>
    <xdr:sp macro="" textlink="">
      <xdr:nvSpPr>
        <xdr:cNvPr id="521" name="円/楕円 520"/>
        <xdr:cNvSpPr/>
      </xdr:nvSpPr>
      <xdr:spPr>
        <a:xfrm>
          <a:off x="14541500" y="649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101169</xdr:rowOff>
    </xdr:from>
    <xdr:ext cx="534377" cy="259045"/>
    <xdr:sp macro="" textlink="">
      <xdr:nvSpPr>
        <xdr:cNvPr id="522" name="テキスト ボックス 521"/>
        <xdr:cNvSpPr txBox="1"/>
      </xdr:nvSpPr>
      <xdr:spPr>
        <a:xfrm>
          <a:off x="14325111" y="627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46,307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69867</xdr:rowOff>
    </xdr:from>
    <xdr:to>
      <xdr:col>20</xdr:col>
      <xdr:colOff>9525</xdr:colOff>
      <xdr:row>39</xdr:row>
      <xdr:rowOff>17</xdr:rowOff>
    </xdr:to>
    <xdr:sp macro="" textlink="">
      <xdr:nvSpPr>
        <xdr:cNvPr id="523" name="円/楕円 522"/>
        <xdr:cNvSpPr/>
      </xdr:nvSpPr>
      <xdr:spPr>
        <a:xfrm>
          <a:off x="13652500" y="658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16544</xdr:rowOff>
    </xdr:from>
    <xdr:ext cx="469744" cy="259045"/>
    <xdr:sp macro="" textlink="">
      <xdr:nvSpPr>
        <xdr:cNvPr id="524" name="テキスト ボックス 523"/>
        <xdr:cNvSpPr txBox="1"/>
      </xdr:nvSpPr>
      <xdr:spPr>
        <a:xfrm>
          <a:off x="13468427" y="636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45127</xdr:rowOff>
    </xdr:from>
    <xdr:to>
      <xdr:col>18</xdr:col>
      <xdr:colOff>492125</xdr:colOff>
      <xdr:row>38</xdr:row>
      <xdr:rowOff>146727</xdr:rowOff>
    </xdr:to>
    <xdr:sp macro="" textlink="">
      <xdr:nvSpPr>
        <xdr:cNvPr id="525" name="円/楕円 524"/>
        <xdr:cNvSpPr/>
      </xdr:nvSpPr>
      <xdr:spPr>
        <a:xfrm>
          <a:off x="12763500" y="656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163255</xdr:rowOff>
    </xdr:from>
    <xdr:ext cx="534377" cy="259045"/>
    <xdr:sp macro="" textlink="">
      <xdr:nvSpPr>
        <xdr:cNvPr id="526" name="テキスト ボックス 525"/>
        <xdr:cNvSpPr txBox="1"/>
      </xdr:nvSpPr>
      <xdr:spPr>
        <a:xfrm>
          <a:off x="12547111" y="633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19,148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7" name="直線コネクタ 53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8" name="テキスト ボックス 53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9" name="直線コネクタ 53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40" name="テキスト ボックス 539"/>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1" name="直線コネクタ 54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42" name="テキスト ボックス 541"/>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43" name="直線コネクタ 54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44" name="テキスト ボックス 543"/>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6" name="テキスト ボックス 54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8" name="直線コネクタ 547"/>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9"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0" name="直線コネクタ 54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51"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2" name="直線コネクタ 55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53" name="直線コネクタ 55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54"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5" name="フローチャート : 判断 554"/>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6" name="直線コネクタ 55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100330</xdr:rowOff>
    </xdr:from>
    <xdr:to>
      <xdr:col>22</xdr:col>
      <xdr:colOff>415925</xdr:colOff>
      <xdr:row>56</xdr:row>
      <xdr:rowOff>30480</xdr:rowOff>
    </xdr:to>
    <xdr:sp macro="" textlink="">
      <xdr:nvSpPr>
        <xdr:cNvPr id="557" name="フローチャート : 判断 556"/>
        <xdr:cNvSpPr/>
      </xdr:nvSpPr>
      <xdr:spPr>
        <a:xfrm>
          <a:off x="15430500" y="953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54</xdr:row>
      <xdr:rowOff>47007</xdr:rowOff>
    </xdr:from>
    <xdr:ext cx="313932" cy="259045"/>
    <xdr:sp macro="" textlink="">
      <xdr:nvSpPr>
        <xdr:cNvPr id="558" name="テキスト ボックス 557"/>
        <xdr:cNvSpPr txBox="1"/>
      </xdr:nvSpPr>
      <xdr:spPr>
        <a:xfrm>
          <a:off x="15324333" y="9305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9" name="直線コネクタ 55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31750</xdr:rowOff>
    </xdr:from>
    <xdr:to>
      <xdr:col>21</xdr:col>
      <xdr:colOff>212725</xdr:colOff>
      <xdr:row>55</xdr:row>
      <xdr:rowOff>133350</xdr:rowOff>
    </xdr:to>
    <xdr:sp macro="" textlink="">
      <xdr:nvSpPr>
        <xdr:cNvPr id="560" name="フローチャート : 判断 559"/>
        <xdr:cNvSpPr/>
      </xdr:nvSpPr>
      <xdr:spPr>
        <a:xfrm>
          <a:off x="145415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53</xdr:row>
      <xdr:rowOff>149877</xdr:rowOff>
    </xdr:from>
    <xdr:ext cx="313932" cy="259045"/>
    <xdr:sp macro="" textlink="">
      <xdr:nvSpPr>
        <xdr:cNvPr id="561" name="テキスト ボックス 560"/>
        <xdr:cNvSpPr txBox="1"/>
      </xdr:nvSpPr>
      <xdr:spPr>
        <a:xfrm>
          <a:off x="14435333" y="92367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62" name="直線コネクタ 56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50</xdr:row>
      <xdr:rowOff>66040</xdr:rowOff>
    </xdr:from>
    <xdr:to>
      <xdr:col>20</xdr:col>
      <xdr:colOff>9525</xdr:colOff>
      <xdr:row>50</xdr:row>
      <xdr:rowOff>167640</xdr:rowOff>
    </xdr:to>
    <xdr:sp macro="" textlink="">
      <xdr:nvSpPr>
        <xdr:cNvPr id="563" name="フローチャート : 判断 562"/>
        <xdr:cNvSpPr/>
      </xdr:nvSpPr>
      <xdr:spPr>
        <a:xfrm>
          <a:off x="13652500" y="863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49</xdr:row>
      <xdr:rowOff>12717</xdr:rowOff>
    </xdr:from>
    <xdr:ext cx="313932" cy="259045"/>
    <xdr:sp macro="" textlink="">
      <xdr:nvSpPr>
        <xdr:cNvPr id="564" name="テキスト ボックス 563"/>
        <xdr:cNvSpPr txBox="1"/>
      </xdr:nvSpPr>
      <xdr:spPr>
        <a:xfrm>
          <a:off x="13546333" y="8413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390525</xdr:colOff>
      <xdr:row>52</xdr:row>
      <xdr:rowOff>66040</xdr:rowOff>
    </xdr:from>
    <xdr:to>
      <xdr:col>18</xdr:col>
      <xdr:colOff>492125</xdr:colOff>
      <xdr:row>52</xdr:row>
      <xdr:rowOff>167640</xdr:rowOff>
    </xdr:to>
    <xdr:sp macro="" textlink="">
      <xdr:nvSpPr>
        <xdr:cNvPr id="565" name="フローチャート : 判断 564"/>
        <xdr:cNvSpPr/>
      </xdr:nvSpPr>
      <xdr:spPr>
        <a:xfrm>
          <a:off x="12763500" y="898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51</xdr:row>
      <xdr:rowOff>12717</xdr:rowOff>
    </xdr:from>
    <xdr:ext cx="313932" cy="259045"/>
    <xdr:sp macro="" textlink="">
      <xdr:nvSpPr>
        <xdr:cNvPr id="566" name="テキスト ボックス 565"/>
        <xdr:cNvSpPr txBox="1"/>
      </xdr:nvSpPr>
      <xdr:spPr>
        <a:xfrm>
          <a:off x="12657333" y="87566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72" name="円/楕円 57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73"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74" name="円/楕円 57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5" name="テキスト ボックス 57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6" name="円/楕円 57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7" name="テキスト ボックス 57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8" name="円/楕円 57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9" name="テキスト ボックス 57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0" name="円/楕円 57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1" name="テキスト ボックス 58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92" name="直線コネクタ 591"/>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93" name="テキスト ボックス 592"/>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4" name="直線コネクタ 59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5" name="テキスト ボックス 59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6" name="直線コネクタ 595"/>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7" name="テキスト ボックス 596"/>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112108</xdr:rowOff>
    </xdr:from>
    <xdr:to>
      <xdr:col>23</xdr:col>
      <xdr:colOff>516889</xdr:colOff>
      <xdr:row>77</xdr:row>
      <xdr:rowOff>133533</xdr:rowOff>
    </xdr:to>
    <xdr:cxnSp macro="">
      <xdr:nvCxnSpPr>
        <xdr:cNvPr id="601" name="直線コネクタ 600"/>
        <xdr:cNvCxnSpPr/>
      </xdr:nvCxnSpPr>
      <xdr:spPr>
        <a:xfrm flipV="1">
          <a:off x="16317595" y="12113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137360</xdr:rowOff>
    </xdr:from>
    <xdr:ext cx="534377" cy="259045"/>
    <xdr:sp macro="" textlink="">
      <xdr:nvSpPr>
        <xdr:cNvPr id="602" name="公債費最小値テキスト"/>
        <xdr:cNvSpPr txBox="1"/>
      </xdr:nvSpPr>
      <xdr:spPr>
        <a:xfrm>
          <a:off x="16370300" y="133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77</xdr:row>
      <xdr:rowOff>133533</xdr:rowOff>
    </xdr:from>
    <xdr:to>
      <xdr:col>23</xdr:col>
      <xdr:colOff>606425</xdr:colOff>
      <xdr:row>77</xdr:row>
      <xdr:rowOff>133533</xdr:rowOff>
    </xdr:to>
    <xdr:cxnSp macro="">
      <xdr:nvCxnSpPr>
        <xdr:cNvPr id="603" name="直線コネクタ 602"/>
        <xdr:cNvCxnSpPr/>
      </xdr:nvCxnSpPr>
      <xdr:spPr>
        <a:xfrm>
          <a:off x="16230600" y="1333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58785</xdr:rowOff>
    </xdr:from>
    <xdr:ext cx="599010" cy="259045"/>
    <xdr:sp macro="" textlink="">
      <xdr:nvSpPr>
        <xdr:cNvPr id="604" name="公債費最大値テキスト"/>
        <xdr:cNvSpPr txBox="1"/>
      </xdr:nvSpPr>
      <xdr:spPr>
        <a:xfrm>
          <a:off x="16370300" y="11888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70</xdr:row>
      <xdr:rowOff>112108</xdr:rowOff>
    </xdr:from>
    <xdr:to>
      <xdr:col>23</xdr:col>
      <xdr:colOff>606425</xdr:colOff>
      <xdr:row>70</xdr:row>
      <xdr:rowOff>112108</xdr:rowOff>
    </xdr:to>
    <xdr:cxnSp macro="">
      <xdr:nvCxnSpPr>
        <xdr:cNvPr id="605" name="直線コネクタ 604"/>
        <xdr:cNvCxnSpPr/>
      </xdr:nvCxnSpPr>
      <xdr:spPr>
        <a:xfrm>
          <a:off x="16230600" y="1211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106101</xdr:rowOff>
    </xdr:from>
    <xdr:to>
      <xdr:col>23</xdr:col>
      <xdr:colOff>517525</xdr:colOff>
      <xdr:row>71</xdr:row>
      <xdr:rowOff>135488</xdr:rowOff>
    </xdr:to>
    <xdr:cxnSp macro="">
      <xdr:nvCxnSpPr>
        <xdr:cNvPr id="606" name="直線コネクタ 605"/>
        <xdr:cNvCxnSpPr/>
      </xdr:nvCxnSpPr>
      <xdr:spPr>
        <a:xfrm>
          <a:off x="15481300" y="12279051"/>
          <a:ext cx="838200" cy="2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72882</xdr:rowOff>
    </xdr:from>
    <xdr:ext cx="534377" cy="259045"/>
    <xdr:sp macro="" textlink="">
      <xdr:nvSpPr>
        <xdr:cNvPr id="607" name="公債費平均値テキスト"/>
        <xdr:cNvSpPr txBox="1"/>
      </xdr:nvSpPr>
      <xdr:spPr>
        <a:xfrm>
          <a:off x="16370300" y="12931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94455</xdr:rowOff>
    </xdr:from>
    <xdr:to>
      <xdr:col>23</xdr:col>
      <xdr:colOff>568325</xdr:colOff>
      <xdr:row>76</xdr:row>
      <xdr:rowOff>24605</xdr:rowOff>
    </xdr:to>
    <xdr:sp macro="" textlink="">
      <xdr:nvSpPr>
        <xdr:cNvPr id="608" name="フローチャート : 判断 607"/>
        <xdr:cNvSpPr/>
      </xdr:nvSpPr>
      <xdr:spPr>
        <a:xfrm>
          <a:off x="162687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106101</xdr:rowOff>
    </xdr:from>
    <xdr:to>
      <xdr:col>22</xdr:col>
      <xdr:colOff>365125</xdr:colOff>
      <xdr:row>71</xdr:row>
      <xdr:rowOff>160120</xdr:rowOff>
    </xdr:to>
    <xdr:cxnSp macro="">
      <xdr:nvCxnSpPr>
        <xdr:cNvPr id="609" name="直線コネクタ 608"/>
        <xdr:cNvCxnSpPr/>
      </xdr:nvCxnSpPr>
      <xdr:spPr>
        <a:xfrm flipV="1">
          <a:off x="14592300" y="12279051"/>
          <a:ext cx="889000" cy="5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59399</xdr:rowOff>
    </xdr:from>
    <xdr:to>
      <xdr:col>22</xdr:col>
      <xdr:colOff>415925</xdr:colOff>
      <xdr:row>74</xdr:row>
      <xdr:rowOff>160999</xdr:rowOff>
    </xdr:to>
    <xdr:sp macro="" textlink="">
      <xdr:nvSpPr>
        <xdr:cNvPr id="610" name="フローチャート : 判断 609"/>
        <xdr:cNvSpPr/>
      </xdr:nvSpPr>
      <xdr:spPr>
        <a:xfrm>
          <a:off x="15430500" y="12746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152126</xdr:rowOff>
    </xdr:from>
    <xdr:ext cx="599010" cy="259045"/>
    <xdr:sp macro="" textlink="">
      <xdr:nvSpPr>
        <xdr:cNvPr id="611" name="テキスト ボックス 610"/>
        <xdr:cNvSpPr txBox="1"/>
      </xdr:nvSpPr>
      <xdr:spPr>
        <a:xfrm>
          <a:off x="15181794" y="12839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160120</xdr:rowOff>
    </xdr:from>
    <xdr:to>
      <xdr:col>21</xdr:col>
      <xdr:colOff>161925</xdr:colOff>
      <xdr:row>71</xdr:row>
      <xdr:rowOff>166343</xdr:rowOff>
    </xdr:to>
    <xdr:cxnSp macro="">
      <xdr:nvCxnSpPr>
        <xdr:cNvPr id="612" name="直線コネクタ 611"/>
        <xdr:cNvCxnSpPr/>
      </xdr:nvCxnSpPr>
      <xdr:spPr>
        <a:xfrm flipV="1">
          <a:off x="13703300" y="12333070"/>
          <a:ext cx="889000" cy="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30852</xdr:rowOff>
    </xdr:from>
    <xdr:to>
      <xdr:col>21</xdr:col>
      <xdr:colOff>212725</xdr:colOff>
      <xdr:row>74</xdr:row>
      <xdr:rowOff>132452</xdr:rowOff>
    </xdr:to>
    <xdr:sp macro="" textlink="">
      <xdr:nvSpPr>
        <xdr:cNvPr id="613" name="フローチャート : 判断 612"/>
        <xdr:cNvSpPr/>
      </xdr:nvSpPr>
      <xdr:spPr>
        <a:xfrm>
          <a:off x="14541500" y="1271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123579</xdr:rowOff>
    </xdr:from>
    <xdr:ext cx="599010" cy="259045"/>
    <xdr:sp macro="" textlink="">
      <xdr:nvSpPr>
        <xdr:cNvPr id="614" name="テキスト ボックス 613"/>
        <xdr:cNvSpPr txBox="1"/>
      </xdr:nvSpPr>
      <xdr:spPr>
        <a:xfrm>
          <a:off x="14292794" y="1281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67434</xdr:rowOff>
    </xdr:from>
    <xdr:to>
      <xdr:col>19</xdr:col>
      <xdr:colOff>644525</xdr:colOff>
      <xdr:row>71</xdr:row>
      <xdr:rowOff>166343</xdr:rowOff>
    </xdr:to>
    <xdr:cxnSp macro="">
      <xdr:nvCxnSpPr>
        <xdr:cNvPr id="615" name="直線コネクタ 614"/>
        <xdr:cNvCxnSpPr/>
      </xdr:nvCxnSpPr>
      <xdr:spPr>
        <a:xfrm>
          <a:off x="12814300" y="12240384"/>
          <a:ext cx="889000" cy="9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36716</xdr:rowOff>
    </xdr:from>
    <xdr:to>
      <xdr:col>20</xdr:col>
      <xdr:colOff>9525</xdr:colOff>
      <xdr:row>74</xdr:row>
      <xdr:rowOff>138316</xdr:rowOff>
    </xdr:to>
    <xdr:sp macro="" textlink="">
      <xdr:nvSpPr>
        <xdr:cNvPr id="616" name="フローチャート : 判断 615"/>
        <xdr:cNvSpPr/>
      </xdr:nvSpPr>
      <xdr:spPr>
        <a:xfrm>
          <a:off x="13652500" y="1272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129443</xdr:rowOff>
    </xdr:from>
    <xdr:ext cx="599010" cy="259045"/>
    <xdr:sp macro="" textlink="">
      <xdr:nvSpPr>
        <xdr:cNvPr id="617" name="テキスト ボックス 616"/>
        <xdr:cNvSpPr txBox="1"/>
      </xdr:nvSpPr>
      <xdr:spPr>
        <a:xfrm>
          <a:off x="13403794" y="12816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24315</xdr:rowOff>
    </xdr:from>
    <xdr:to>
      <xdr:col>18</xdr:col>
      <xdr:colOff>492125</xdr:colOff>
      <xdr:row>74</xdr:row>
      <xdr:rowOff>125915</xdr:rowOff>
    </xdr:to>
    <xdr:sp macro="" textlink="">
      <xdr:nvSpPr>
        <xdr:cNvPr id="618" name="フローチャート : 判断 617"/>
        <xdr:cNvSpPr/>
      </xdr:nvSpPr>
      <xdr:spPr>
        <a:xfrm>
          <a:off x="12763500" y="1271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117042</xdr:rowOff>
    </xdr:from>
    <xdr:ext cx="599010" cy="259045"/>
    <xdr:sp macro="" textlink="">
      <xdr:nvSpPr>
        <xdr:cNvPr id="619" name="テキスト ボックス 618"/>
        <xdr:cNvSpPr txBox="1"/>
      </xdr:nvSpPr>
      <xdr:spPr>
        <a:xfrm>
          <a:off x="12514794" y="12804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71</xdr:row>
      <xdr:rowOff>84688</xdr:rowOff>
    </xdr:from>
    <xdr:to>
      <xdr:col>23</xdr:col>
      <xdr:colOff>568325</xdr:colOff>
      <xdr:row>72</xdr:row>
      <xdr:rowOff>14838</xdr:rowOff>
    </xdr:to>
    <xdr:sp macro="" textlink="">
      <xdr:nvSpPr>
        <xdr:cNvPr id="625" name="円/楕円 624"/>
        <xdr:cNvSpPr/>
      </xdr:nvSpPr>
      <xdr:spPr>
        <a:xfrm>
          <a:off x="16268700" y="1225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70</xdr:row>
      <xdr:rowOff>107565</xdr:rowOff>
    </xdr:from>
    <xdr:ext cx="599010" cy="259045"/>
    <xdr:sp macro="" textlink="">
      <xdr:nvSpPr>
        <xdr:cNvPr id="626" name="公債費該当値テキスト"/>
        <xdr:cNvSpPr txBox="1"/>
      </xdr:nvSpPr>
      <xdr:spPr>
        <a:xfrm>
          <a:off x="16370300" y="1210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190,737</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55301</xdr:rowOff>
    </xdr:from>
    <xdr:to>
      <xdr:col>22</xdr:col>
      <xdr:colOff>415925</xdr:colOff>
      <xdr:row>71</xdr:row>
      <xdr:rowOff>156901</xdr:rowOff>
    </xdr:to>
    <xdr:sp macro="" textlink="">
      <xdr:nvSpPr>
        <xdr:cNvPr id="627" name="円/楕円 626"/>
        <xdr:cNvSpPr/>
      </xdr:nvSpPr>
      <xdr:spPr>
        <a:xfrm>
          <a:off x="15430500" y="1222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70</xdr:row>
      <xdr:rowOff>1978</xdr:rowOff>
    </xdr:from>
    <xdr:ext cx="599010" cy="259045"/>
    <xdr:sp macro="" textlink="">
      <xdr:nvSpPr>
        <xdr:cNvPr id="628" name="テキスト ボックス 627"/>
        <xdr:cNvSpPr txBox="1"/>
      </xdr:nvSpPr>
      <xdr:spPr>
        <a:xfrm>
          <a:off x="15181794" y="12003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195,879</a:t>
          </a:r>
          <a:endParaRPr kumimoji="1" lang="ja-JP" altLang="en-US" sz="1000" b="1">
            <a:solidFill>
              <a:srgbClr val="FF0000"/>
            </a:solidFill>
            <a:latin typeface="ＭＳ Ｐゴシック"/>
          </a:endParaRPr>
        </a:p>
      </xdr:txBody>
    </xdr:sp>
    <xdr:clientData/>
  </xdr:oneCellAnchor>
  <xdr:twoCellAnchor>
    <xdr:from>
      <xdr:col>21</xdr:col>
      <xdr:colOff>111125</xdr:colOff>
      <xdr:row>71</xdr:row>
      <xdr:rowOff>109320</xdr:rowOff>
    </xdr:from>
    <xdr:to>
      <xdr:col>21</xdr:col>
      <xdr:colOff>212725</xdr:colOff>
      <xdr:row>72</xdr:row>
      <xdr:rowOff>39470</xdr:rowOff>
    </xdr:to>
    <xdr:sp macro="" textlink="">
      <xdr:nvSpPr>
        <xdr:cNvPr id="629" name="円/楕円 628"/>
        <xdr:cNvSpPr/>
      </xdr:nvSpPr>
      <xdr:spPr>
        <a:xfrm>
          <a:off x="14541500" y="1228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70</xdr:row>
      <xdr:rowOff>55997</xdr:rowOff>
    </xdr:from>
    <xdr:ext cx="599010" cy="259045"/>
    <xdr:sp macro="" textlink="">
      <xdr:nvSpPr>
        <xdr:cNvPr id="630" name="テキスト ボックス 629"/>
        <xdr:cNvSpPr txBox="1"/>
      </xdr:nvSpPr>
      <xdr:spPr>
        <a:xfrm>
          <a:off x="14292794" y="12057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186,427</a:t>
          </a:r>
          <a:endParaRPr kumimoji="1" lang="ja-JP" altLang="en-US" sz="1000" b="1">
            <a:solidFill>
              <a:srgbClr val="FF0000"/>
            </a:solidFill>
            <a:latin typeface="ＭＳ Ｐゴシック"/>
          </a:endParaRPr>
        </a:p>
      </xdr:txBody>
    </xdr:sp>
    <xdr:clientData/>
  </xdr:oneCellAnchor>
  <xdr:twoCellAnchor>
    <xdr:from>
      <xdr:col>19</xdr:col>
      <xdr:colOff>593725</xdr:colOff>
      <xdr:row>71</xdr:row>
      <xdr:rowOff>115543</xdr:rowOff>
    </xdr:from>
    <xdr:to>
      <xdr:col>20</xdr:col>
      <xdr:colOff>9525</xdr:colOff>
      <xdr:row>72</xdr:row>
      <xdr:rowOff>45693</xdr:rowOff>
    </xdr:to>
    <xdr:sp macro="" textlink="">
      <xdr:nvSpPr>
        <xdr:cNvPr id="631" name="円/楕円 630"/>
        <xdr:cNvSpPr/>
      </xdr:nvSpPr>
      <xdr:spPr>
        <a:xfrm>
          <a:off x="13652500" y="1228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70</xdr:row>
      <xdr:rowOff>62220</xdr:rowOff>
    </xdr:from>
    <xdr:ext cx="599010" cy="259045"/>
    <xdr:sp macro="" textlink="">
      <xdr:nvSpPr>
        <xdr:cNvPr id="632" name="テキスト ボックス 631"/>
        <xdr:cNvSpPr txBox="1"/>
      </xdr:nvSpPr>
      <xdr:spPr>
        <a:xfrm>
          <a:off x="13403794" y="12063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185,338</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16634</xdr:rowOff>
    </xdr:from>
    <xdr:to>
      <xdr:col>18</xdr:col>
      <xdr:colOff>492125</xdr:colOff>
      <xdr:row>71</xdr:row>
      <xdr:rowOff>118234</xdr:rowOff>
    </xdr:to>
    <xdr:sp macro="" textlink="">
      <xdr:nvSpPr>
        <xdr:cNvPr id="633" name="円/楕円 632"/>
        <xdr:cNvSpPr/>
      </xdr:nvSpPr>
      <xdr:spPr>
        <a:xfrm>
          <a:off x="12763500" y="1218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69</xdr:row>
      <xdr:rowOff>134761</xdr:rowOff>
    </xdr:from>
    <xdr:ext cx="599010" cy="259045"/>
    <xdr:sp macro="" textlink="">
      <xdr:nvSpPr>
        <xdr:cNvPr id="634" name="テキスト ボックス 633"/>
        <xdr:cNvSpPr txBox="1"/>
      </xdr:nvSpPr>
      <xdr:spPr>
        <a:xfrm>
          <a:off x="12514794" y="119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202,645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48" name="テキスト ボックス 647"/>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50" name="テキスト ボックス 64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52" name="テキスト ボックス 65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4" name="テキスト ボックス 65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97961</xdr:rowOff>
    </xdr:from>
    <xdr:to>
      <xdr:col>23</xdr:col>
      <xdr:colOff>516889</xdr:colOff>
      <xdr:row>98</xdr:row>
      <xdr:rowOff>139469</xdr:rowOff>
    </xdr:to>
    <xdr:cxnSp macro="">
      <xdr:nvCxnSpPr>
        <xdr:cNvPr id="656" name="直線コネクタ 655"/>
        <xdr:cNvCxnSpPr/>
      </xdr:nvCxnSpPr>
      <xdr:spPr>
        <a:xfrm flipV="1">
          <a:off x="16317595" y="15699911"/>
          <a:ext cx="1269" cy="124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7329</xdr:rowOff>
    </xdr:from>
    <xdr:ext cx="378565" cy="259045"/>
    <xdr:sp macro="" textlink="">
      <xdr:nvSpPr>
        <xdr:cNvPr id="657" name="積立金最小値テキスト"/>
        <xdr:cNvSpPr txBox="1"/>
      </xdr:nvSpPr>
      <xdr:spPr>
        <a:xfrm>
          <a:off x="16370300" y="16980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428625</xdr:colOff>
      <xdr:row>98</xdr:row>
      <xdr:rowOff>139469</xdr:rowOff>
    </xdr:from>
    <xdr:to>
      <xdr:col>23</xdr:col>
      <xdr:colOff>606425</xdr:colOff>
      <xdr:row>98</xdr:row>
      <xdr:rowOff>139469</xdr:rowOff>
    </xdr:to>
    <xdr:cxnSp macro="">
      <xdr:nvCxnSpPr>
        <xdr:cNvPr id="658" name="直線コネクタ 657"/>
        <xdr:cNvCxnSpPr/>
      </xdr:nvCxnSpPr>
      <xdr:spPr>
        <a:xfrm>
          <a:off x="16230600" y="1694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44638</xdr:rowOff>
    </xdr:from>
    <xdr:ext cx="690189" cy="259045"/>
    <xdr:sp macro="" textlink="">
      <xdr:nvSpPr>
        <xdr:cNvPr id="659" name="積立金最大値テキスト"/>
        <xdr:cNvSpPr txBox="1"/>
      </xdr:nvSpPr>
      <xdr:spPr>
        <a:xfrm>
          <a:off x="16370300" y="15475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2,716,293</a:t>
          </a:r>
          <a:endParaRPr kumimoji="1" lang="ja-JP" altLang="en-US" sz="1000" b="1">
            <a:latin typeface="ＭＳ Ｐゴシック"/>
          </a:endParaRPr>
        </a:p>
      </xdr:txBody>
    </xdr:sp>
    <xdr:clientData/>
  </xdr:oneCellAnchor>
  <xdr:twoCellAnchor>
    <xdr:from>
      <xdr:col>23</xdr:col>
      <xdr:colOff>428625</xdr:colOff>
      <xdr:row>91</xdr:row>
      <xdr:rowOff>97961</xdr:rowOff>
    </xdr:from>
    <xdr:to>
      <xdr:col>23</xdr:col>
      <xdr:colOff>606425</xdr:colOff>
      <xdr:row>91</xdr:row>
      <xdr:rowOff>97961</xdr:rowOff>
    </xdr:to>
    <xdr:cxnSp macro="">
      <xdr:nvCxnSpPr>
        <xdr:cNvPr id="660" name="直線コネクタ 659"/>
        <xdr:cNvCxnSpPr/>
      </xdr:nvCxnSpPr>
      <xdr:spPr>
        <a:xfrm>
          <a:off x="16230600" y="15699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85866</xdr:rowOff>
    </xdr:from>
    <xdr:to>
      <xdr:col>23</xdr:col>
      <xdr:colOff>517525</xdr:colOff>
      <xdr:row>98</xdr:row>
      <xdr:rowOff>122044</xdr:rowOff>
    </xdr:to>
    <xdr:cxnSp macro="">
      <xdr:nvCxnSpPr>
        <xdr:cNvPr id="661" name="直線コネクタ 660"/>
        <xdr:cNvCxnSpPr/>
      </xdr:nvCxnSpPr>
      <xdr:spPr>
        <a:xfrm flipV="1">
          <a:off x="15481300" y="16887966"/>
          <a:ext cx="838200" cy="3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51779</xdr:rowOff>
    </xdr:from>
    <xdr:ext cx="534377" cy="259045"/>
    <xdr:sp macro="" textlink="">
      <xdr:nvSpPr>
        <xdr:cNvPr id="662" name="積立金平均値テキスト"/>
        <xdr:cNvSpPr txBox="1"/>
      </xdr:nvSpPr>
      <xdr:spPr>
        <a:xfrm>
          <a:off x="16370300" y="16853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34,007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73352</xdr:rowOff>
    </xdr:from>
    <xdr:to>
      <xdr:col>23</xdr:col>
      <xdr:colOff>568325</xdr:colOff>
      <xdr:row>99</xdr:row>
      <xdr:rowOff>3502</xdr:rowOff>
    </xdr:to>
    <xdr:sp macro="" textlink="">
      <xdr:nvSpPr>
        <xdr:cNvPr id="663" name="フローチャート : 判断 662"/>
        <xdr:cNvSpPr/>
      </xdr:nvSpPr>
      <xdr:spPr>
        <a:xfrm>
          <a:off x="16268700" y="1687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108457</xdr:rowOff>
    </xdr:from>
    <xdr:to>
      <xdr:col>22</xdr:col>
      <xdr:colOff>365125</xdr:colOff>
      <xdr:row>98</xdr:row>
      <xdr:rowOff>122044</xdr:rowOff>
    </xdr:to>
    <xdr:cxnSp macro="">
      <xdr:nvCxnSpPr>
        <xdr:cNvPr id="664" name="直線コネクタ 663"/>
        <xdr:cNvCxnSpPr/>
      </xdr:nvCxnSpPr>
      <xdr:spPr>
        <a:xfrm>
          <a:off x="14592300" y="16910557"/>
          <a:ext cx="889000" cy="1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66605</xdr:rowOff>
    </xdr:from>
    <xdr:to>
      <xdr:col>22</xdr:col>
      <xdr:colOff>415925</xdr:colOff>
      <xdr:row>98</xdr:row>
      <xdr:rowOff>168205</xdr:rowOff>
    </xdr:to>
    <xdr:sp macro="" textlink="">
      <xdr:nvSpPr>
        <xdr:cNvPr id="665" name="フローチャート : 判断 664"/>
        <xdr:cNvSpPr/>
      </xdr:nvSpPr>
      <xdr:spPr>
        <a:xfrm>
          <a:off x="15430500" y="1686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13282</xdr:rowOff>
    </xdr:from>
    <xdr:ext cx="534377" cy="259045"/>
    <xdr:sp macro="" textlink="">
      <xdr:nvSpPr>
        <xdr:cNvPr id="666" name="テキスト ボックス 665"/>
        <xdr:cNvSpPr txBox="1"/>
      </xdr:nvSpPr>
      <xdr:spPr>
        <a:xfrm>
          <a:off x="15214111" y="1664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60117</xdr:rowOff>
    </xdr:from>
    <xdr:to>
      <xdr:col>21</xdr:col>
      <xdr:colOff>161925</xdr:colOff>
      <xdr:row>98</xdr:row>
      <xdr:rowOff>108457</xdr:rowOff>
    </xdr:to>
    <xdr:cxnSp macro="">
      <xdr:nvCxnSpPr>
        <xdr:cNvPr id="667" name="直線コネクタ 666"/>
        <xdr:cNvCxnSpPr/>
      </xdr:nvCxnSpPr>
      <xdr:spPr>
        <a:xfrm>
          <a:off x="13703300" y="16862217"/>
          <a:ext cx="889000" cy="48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71051</xdr:rowOff>
    </xdr:from>
    <xdr:to>
      <xdr:col>21</xdr:col>
      <xdr:colOff>212725</xdr:colOff>
      <xdr:row>99</xdr:row>
      <xdr:rowOff>1201</xdr:rowOff>
    </xdr:to>
    <xdr:sp macro="" textlink="">
      <xdr:nvSpPr>
        <xdr:cNvPr id="668" name="フローチャート : 判断 667"/>
        <xdr:cNvSpPr/>
      </xdr:nvSpPr>
      <xdr:spPr>
        <a:xfrm>
          <a:off x="14541500" y="1687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163778</xdr:rowOff>
    </xdr:from>
    <xdr:ext cx="534377" cy="259045"/>
    <xdr:sp macro="" textlink="">
      <xdr:nvSpPr>
        <xdr:cNvPr id="669" name="テキスト ボックス 668"/>
        <xdr:cNvSpPr txBox="1"/>
      </xdr:nvSpPr>
      <xdr:spPr>
        <a:xfrm>
          <a:off x="14325111" y="1696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60117</xdr:rowOff>
    </xdr:from>
    <xdr:to>
      <xdr:col>19</xdr:col>
      <xdr:colOff>644525</xdr:colOff>
      <xdr:row>98</xdr:row>
      <xdr:rowOff>62716</xdr:rowOff>
    </xdr:to>
    <xdr:cxnSp macro="">
      <xdr:nvCxnSpPr>
        <xdr:cNvPr id="670" name="直線コネクタ 669"/>
        <xdr:cNvCxnSpPr/>
      </xdr:nvCxnSpPr>
      <xdr:spPr>
        <a:xfrm flipV="1">
          <a:off x="12814300" y="16862217"/>
          <a:ext cx="889000" cy="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63593</xdr:rowOff>
    </xdr:from>
    <xdr:to>
      <xdr:col>20</xdr:col>
      <xdr:colOff>9525</xdr:colOff>
      <xdr:row>98</xdr:row>
      <xdr:rowOff>165193</xdr:rowOff>
    </xdr:to>
    <xdr:sp macro="" textlink="">
      <xdr:nvSpPr>
        <xdr:cNvPr id="671" name="フローチャート : 判断 670"/>
        <xdr:cNvSpPr/>
      </xdr:nvSpPr>
      <xdr:spPr>
        <a:xfrm>
          <a:off x="13652500" y="1686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156320</xdr:rowOff>
    </xdr:from>
    <xdr:ext cx="534377" cy="259045"/>
    <xdr:sp macro="" textlink="">
      <xdr:nvSpPr>
        <xdr:cNvPr id="672" name="テキスト ボックス 671"/>
        <xdr:cNvSpPr txBox="1"/>
      </xdr:nvSpPr>
      <xdr:spPr>
        <a:xfrm>
          <a:off x="13436111" y="1695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66442</xdr:rowOff>
    </xdr:from>
    <xdr:to>
      <xdr:col>18</xdr:col>
      <xdr:colOff>492125</xdr:colOff>
      <xdr:row>98</xdr:row>
      <xdr:rowOff>168042</xdr:rowOff>
    </xdr:to>
    <xdr:sp macro="" textlink="">
      <xdr:nvSpPr>
        <xdr:cNvPr id="673" name="フローチャート : 判断 672"/>
        <xdr:cNvSpPr/>
      </xdr:nvSpPr>
      <xdr:spPr>
        <a:xfrm>
          <a:off x="12763500" y="16868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159169</xdr:rowOff>
    </xdr:from>
    <xdr:ext cx="534377" cy="259045"/>
    <xdr:sp macro="" textlink="">
      <xdr:nvSpPr>
        <xdr:cNvPr id="674" name="テキスト ボックス 673"/>
        <xdr:cNvSpPr txBox="1"/>
      </xdr:nvSpPr>
      <xdr:spPr>
        <a:xfrm>
          <a:off x="12547111" y="1696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35066</xdr:rowOff>
    </xdr:from>
    <xdr:to>
      <xdr:col>23</xdr:col>
      <xdr:colOff>568325</xdr:colOff>
      <xdr:row>98</xdr:row>
      <xdr:rowOff>136666</xdr:rowOff>
    </xdr:to>
    <xdr:sp macro="" textlink="">
      <xdr:nvSpPr>
        <xdr:cNvPr id="680" name="円/楕円 679"/>
        <xdr:cNvSpPr/>
      </xdr:nvSpPr>
      <xdr:spPr>
        <a:xfrm>
          <a:off x="16268700" y="1683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165893</xdr:rowOff>
    </xdr:from>
    <xdr:ext cx="599010" cy="259045"/>
    <xdr:sp macro="" textlink="">
      <xdr:nvSpPr>
        <xdr:cNvPr id="681" name="積立金該当値テキスト"/>
        <xdr:cNvSpPr txBox="1"/>
      </xdr:nvSpPr>
      <xdr:spPr>
        <a:xfrm>
          <a:off x="16370300" y="16625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117,746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71244</xdr:rowOff>
    </xdr:from>
    <xdr:to>
      <xdr:col>22</xdr:col>
      <xdr:colOff>415925</xdr:colOff>
      <xdr:row>99</xdr:row>
      <xdr:rowOff>1394</xdr:rowOff>
    </xdr:to>
    <xdr:sp macro="" textlink="">
      <xdr:nvSpPr>
        <xdr:cNvPr id="682" name="円/楕円 681"/>
        <xdr:cNvSpPr/>
      </xdr:nvSpPr>
      <xdr:spPr>
        <a:xfrm>
          <a:off x="15430500" y="1687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163971</xdr:rowOff>
    </xdr:from>
    <xdr:ext cx="534377" cy="259045"/>
    <xdr:sp macro="" textlink="">
      <xdr:nvSpPr>
        <xdr:cNvPr id="683" name="テキスト ボックス 682"/>
        <xdr:cNvSpPr txBox="1"/>
      </xdr:nvSpPr>
      <xdr:spPr>
        <a:xfrm>
          <a:off x="15214111" y="1696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38,619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57657</xdr:rowOff>
    </xdr:from>
    <xdr:to>
      <xdr:col>21</xdr:col>
      <xdr:colOff>212725</xdr:colOff>
      <xdr:row>98</xdr:row>
      <xdr:rowOff>159257</xdr:rowOff>
    </xdr:to>
    <xdr:sp macro="" textlink="">
      <xdr:nvSpPr>
        <xdr:cNvPr id="684" name="円/楕円 683"/>
        <xdr:cNvSpPr/>
      </xdr:nvSpPr>
      <xdr:spPr>
        <a:xfrm>
          <a:off x="14541500" y="1685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4334</xdr:rowOff>
    </xdr:from>
    <xdr:ext cx="534377" cy="259045"/>
    <xdr:sp macro="" textlink="">
      <xdr:nvSpPr>
        <xdr:cNvPr id="685" name="テキスト ボックス 684"/>
        <xdr:cNvSpPr txBox="1"/>
      </xdr:nvSpPr>
      <xdr:spPr>
        <a:xfrm>
          <a:off x="14325111" y="1663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68,335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9317</xdr:rowOff>
    </xdr:from>
    <xdr:to>
      <xdr:col>20</xdr:col>
      <xdr:colOff>9525</xdr:colOff>
      <xdr:row>98</xdr:row>
      <xdr:rowOff>110917</xdr:rowOff>
    </xdr:to>
    <xdr:sp macro="" textlink="">
      <xdr:nvSpPr>
        <xdr:cNvPr id="686" name="円/楕円 685"/>
        <xdr:cNvSpPr/>
      </xdr:nvSpPr>
      <xdr:spPr>
        <a:xfrm>
          <a:off x="13652500" y="1681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127444</xdr:rowOff>
    </xdr:from>
    <xdr:ext cx="599010" cy="259045"/>
    <xdr:sp macro="" textlink="">
      <xdr:nvSpPr>
        <xdr:cNvPr id="687" name="テキスト ボックス 686"/>
        <xdr:cNvSpPr txBox="1"/>
      </xdr:nvSpPr>
      <xdr:spPr>
        <a:xfrm>
          <a:off x="13403794" y="1658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174,065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11916</xdr:rowOff>
    </xdr:from>
    <xdr:to>
      <xdr:col>18</xdr:col>
      <xdr:colOff>492125</xdr:colOff>
      <xdr:row>98</xdr:row>
      <xdr:rowOff>113516</xdr:rowOff>
    </xdr:to>
    <xdr:sp macro="" textlink="">
      <xdr:nvSpPr>
        <xdr:cNvPr id="688" name="円/楕円 687"/>
        <xdr:cNvSpPr/>
      </xdr:nvSpPr>
      <xdr:spPr>
        <a:xfrm>
          <a:off x="12763500" y="1681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130043</xdr:rowOff>
    </xdr:from>
    <xdr:ext cx="599010" cy="259045"/>
    <xdr:sp macro="" textlink="">
      <xdr:nvSpPr>
        <xdr:cNvPr id="689" name="テキスト ボックス 688"/>
        <xdr:cNvSpPr txBox="1"/>
      </xdr:nvSpPr>
      <xdr:spPr>
        <a:xfrm>
          <a:off x="12514794" y="16589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168,384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57678</xdr:rowOff>
    </xdr:from>
    <xdr:to>
      <xdr:col>32</xdr:col>
      <xdr:colOff>186689</xdr:colOff>
      <xdr:row>38</xdr:row>
      <xdr:rowOff>139700</xdr:rowOff>
    </xdr:to>
    <xdr:cxnSp macro="">
      <xdr:nvCxnSpPr>
        <xdr:cNvPr id="711" name="直線コネクタ 710"/>
        <xdr:cNvCxnSpPr/>
      </xdr:nvCxnSpPr>
      <xdr:spPr>
        <a:xfrm flipV="1">
          <a:off x="22159595" y="5544078"/>
          <a:ext cx="1269" cy="1110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4355</xdr:rowOff>
    </xdr:from>
    <xdr:ext cx="534377" cy="259045"/>
    <xdr:sp macro="" textlink="">
      <xdr:nvSpPr>
        <xdr:cNvPr id="714" name="投資及び出資金最大値テキスト"/>
        <xdr:cNvSpPr txBox="1"/>
      </xdr:nvSpPr>
      <xdr:spPr>
        <a:xfrm>
          <a:off x="22212300" y="53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24,294</a:t>
          </a:r>
          <a:endParaRPr kumimoji="1" lang="ja-JP" altLang="en-US" sz="1000" b="1">
            <a:latin typeface="ＭＳ Ｐゴシック"/>
          </a:endParaRPr>
        </a:p>
      </xdr:txBody>
    </xdr:sp>
    <xdr:clientData/>
  </xdr:oneCellAnchor>
  <xdr:twoCellAnchor>
    <xdr:from>
      <xdr:col>32</xdr:col>
      <xdr:colOff>98425</xdr:colOff>
      <xdr:row>32</xdr:row>
      <xdr:rowOff>57678</xdr:rowOff>
    </xdr:from>
    <xdr:to>
      <xdr:col>32</xdr:col>
      <xdr:colOff>276225</xdr:colOff>
      <xdr:row>32</xdr:row>
      <xdr:rowOff>57678</xdr:rowOff>
    </xdr:to>
    <xdr:cxnSp macro="">
      <xdr:nvCxnSpPr>
        <xdr:cNvPr id="715" name="直線コネクタ 714"/>
        <xdr:cNvCxnSpPr/>
      </xdr:nvCxnSpPr>
      <xdr:spPr>
        <a:xfrm>
          <a:off x="22072600" y="554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105639</xdr:rowOff>
    </xdr:from>
    <xdr:to>
      <xdr:col>32</xdr:col>
      <xdr:colOff>187325</xdr:colOff>
      <xdr:row>38</xdr:row>
      <xdr:rowOff>139700</xdr:rowOff>
    </xdr:to>
    <xdr:cxnSp macro="">
      <xdr:nvCxnSpPr>
        <xdr:cNvPr id="716" name="直線コネクタ 715"/>
        <xdr:cNvCxnSpPr/>
      </xdr:nvCxnSpPr>
      <xdr:spPr>
        <a:xfrm flipV="1">
          <a:off x="21323300" y="6620739"/>
          <a:ext cx="838200" cy="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1317</xdr:rowOff>
    </xdr:from>
    <xdr:ext cx="469744" cy="259045"/>
    <xdr:sp macro="" textlink="">
      <xdr:nvSpPr>
        <xdr:cNvPr id="717" name="投資及び出資金平均値テキスト"/>
        <xdr:cNvSpPr txBox="1"/>
      </xdr:nvSpPr>
      <xdr:spPr>
        <a:xfrm>
          <a:off x="22212300" y="6344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149890</xdr:rowOff>
    </xdr:from>
    <xdr:to>
      <xdr:col>32</xdr:col>
      <xdr:colOff>238125</xdr:colOff>
      <xdr:row>38</xdr:row>
      <xdr:rowOff>80040</xdr:rowOff>
    </xdr:to>
    <xdr:sp macro="" textlink="">
      <xdr:nvSpPr>
        <xdr:cNvPr id="718" name="フローチャート : 判断 717"/>
        <xdr:cNvSpPr/>
      </xdr:nvSpPr>
      <xdr:spPr>
        <a:xfrm>
          <a:off x="221107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9" name="直線コネクタ 71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124562</xdr:rowOff>
    </xdr:from>
    <xdr:to>
      <xdr:col>31</xdr:col>
      <xdr:colOff>85725</xdr:colOff>
      <xdr:row>38</xdr:row>
      <xdr:rowOff>54711</xdr:rowOff>
    </xdr:to>
    <xdr:sp macro="" textlink="">
      <xdr:nvSpPr>
        <xdr:cNvPr id="720" name="フローチャート : 判断 719"/>
        <xdr:cNvSpPr/>
      </xdr:nvSpPr>
      <xdr:spPr>
        <a:xfrm>
          <a:off x="21272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71239</xdr:rowOff>
    </xdr:from>
    <xdr:ext cx="469744" cy="259045"/>
    <xdr:sp macro="" textlink="">
      <xdr:nvSpPr>
        <xdr:cNvPr id="721" name="テキスト ボックス 720"/>
        <xdr:cNvSpPr txBox="1"/>
      </xdr:nvSpPr>
      <xdr:spPr>
        <a:xfrm>
          <a:off x="21088427"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130191</xdr:rowOff>
    </xdr:from>
    <xdr:to>
      <xdr:col>29</xdr:col>
      <xdr:colOff>517525</xdr:colOff>
      <xdr:row>38</xdr:row>
      <xdr:rowOff>139700</xdr:rowOff>
    </xdr:to>
    <xdr:cxnSp macro="">
      <xdr:nvCxnSpPr>
        <xdr:cNvPr id="722" name="直線コネクタ 721"/>
        <xdr:cNvCxnSpPr/>
      </xdr:nvCxnSpPr>
      <xdr:spPr>
        <a:xfrm>
          <a:off x="19545300" y="6645291"/>
          <a:ext cx="889000" cy="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56942</xdr:rowOff>
    </xdr:from>
    <xdr:to>
      <xdr:col>29</xdr:col>
      <xdr:colOff>568325</xdr:colOff>
      <xdr:row>37</xdr:row>
      <xdr:rowOff>158542</xdr:rowOff>
    </xdr:to>
    <xdr:sp macro="" textlink="">
      <xdr:nvSpPr>
        <xdr:cNvPr id="723" name="フローチャート : 判断 722"/>
        <xdr:cNvSpPr/>
      </xdr:nvSpPr>
      <xdr:spPr>
        <a:xfrm>
          <a:off x="20383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3619</xdr:rowOff>
    </xdr:from>
    <xdr:ext cx="469744" cy="259045"/>
    <xdr:sp macro="" textlink="">
      <xdr:nvSpPr>
        <xdr:cNvPr id="724" name="テキスト ボックス 723"/>
        <xdr:cNvSpPr txBox="1"/>
      </xdr:nvSpPr>
      <xdr:spPr>
        <a:xfrm>
          <a:off x="20199427"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130191</xdr:rowOff>
    </xdr:from>
    <xdr:to>
      <xdr:col>28</xdr:col>
      <xdr:colOff>314325</xdr:colOff>
      <xdr:row>38</xdr:row>
      <xdr:rowOff>139700</xdr:rowOff>
    </xdr:to>
    <xdr:cxnSp macro="">
      <xdr:nvCxnSpPr>
        <xdr:cNvPr id="725" name="直線コネクタ 724"/>
        <xdr:cNvCxnSpPr/>
      </xdr:nvCxnSpPr>
      <xdr:spPr>
        <a:xfrm flipV="1">
          <a:off x="18656300" y="6645291"/>
          <a:ext cx="889000" cy="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139695</xdr:rowOff>
    </xdr:from>
    <xdr:to>
      <xdr:col>28</xdr:col>
      <xdr:colOff>365125</xdr:colOff>
      <xdr:row>38</xdr:row>
      <xdr:rowOff>69845</xdr:rowOff>
    </xdr:to>
    <xdr:sp macro="" textlink="">
      <xdr:nvSpPr>
        <xdr:cNvPr id="726" name="フローチャート : 判断 725"/>
        <xdr:cNvSpPr/>
      </xdr:nvSpPr>
      <xdr:spPr>
        <a:xfrm>
          <a:off x="19494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86372</xdr:rowOff>
    </xdr:from>
    <xdr:ext cx="469744" cy="259045"/>
    <xdr:sp macro="" textlink="">
      <xdr:nvSpPr>
        <xdr:cNvPr id="727" name="テキスト ボックス 726"/>
        <xdr:cNvSpPr txBox="1"/>
      </xdr:nvSpPr>
      <xdr:spPr>
        <a:xfrm>
          <a:off x="19310427"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150302</xdr:rowOff>
    </xdr:from>
    <xdr:to>
      <xdr:col>27</xdr:col>
      <xdr:colOff>161925</xdr:colOff>
      <xdr:row>38</xdr:row>
      <xdr:rowOff>80452</xdr:rowOff>
    </xdr:to>
    <xdr:sp macro="" textlink="">
      <xdr:nvSpPr>
        <xdr:cNvPr id="728" name="フローチャート : 判断 727"/>
        <xdr:cNvSpPr/>
      </xdr:nvSpPr>
      <xdr:spPr>
        <a:xfrm>
          <a:off x="18605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96979</xdr:rowOff>
    </xdr:from>
    <xdr:ext cx="469744" cy="259045"/>
    <xdr:sp macro="" textlink="">
      <xdr:nvSpPr>
        <xdr:cNvPr id="729" name="テキスト ボックス 728"/>
        <xdr:cNvSpPr txBox="1"/>
      </xdr:nvSpPr>
      <xdr:spPr>
        <a:xfrm>
          <a:off x="18421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54839</xdr:rowOff>
    </xdr:from>
    <xdr:to>
      <xdr:col>32</xdr:col>
      <xdr:colOff>238125</xdr:colOff>
      <xdr:row>38</xdr:row>
      <xdr:rowOff>156439</xdr:rowOff>
    </xdr:to>
    <xdr:sp macro="" textlink="">
      <xdr:nvSpPr>
        <xdr:cNvPr id="735" name="円/楕円 734"/>
        <xdr:cNvSpPr/>
      </xdr:nvSpPr>
      <xdr:spPr>
        <a:xfrm>
          <a:off x="22110700" y="656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141216</xdr:rowOff>
    </xdr:from>
    <xdr:ext cx="378565" cy="259045"/>
    <xdr:sp macro="" textlink="">
      <xdr:nvSpPr>
        <xdr:cNvPr id="736" name="投資及び出資金該当値テキスト"/>
        <xdr:cNvSpPr txBox="1"/>
      </xdr:nvSpPr>
      <xdr:spPr>
        <a:xfrm>
          <a:off x="22212300" y="6484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7" name="円/楕円 73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8" name="テキスト ボックス 73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9" name="円/楕円 73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0" name="テキスト ボックス 73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79391</xdr:rowOff>
    </xdr:from>
    <xdr:to>
      <xdr:col>28</xdr:col>
      <xdr:colOff>365125</xdr:colOff>
      <xdr:row>39</xdr:row>
      <xdr:rowOff>9541</xdr:rowOff>
    </xdr:to>
    <xdr:sp macro="" textlink="">
      <xdr:nvSpPr>
        <xdr:cNvPr id="741" name="円/楕円 740"/>
        <xdr:cNvSpPr/>
      </xdr:nvSpPr>
      <xdr:spPr>
        <a:xfrm>
          <a:off x="19494500" y="659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668</xdr:rowOff>
    </xdr:from>
    <xdr:ext cx="378565" cy="259045"/>
    <xdr:sp macro="" textlink="">
      <xdr:nvSpPr>
        <xdr:cNvPr id="742" name="テキスト ボックス 741"/>
        <xdr:cNvSpPr txBox="1"/>
      </xdr:nvSpPr>
      <xdr:spPr>
        <a:xfrm>
          <a:off x="19356017" y="668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3" name="円/楕円 74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4" name="テキスト ボックス 74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58" name="テキスト ボックス 757"/>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0" name="テキスト ボックス 759"/>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2" name="テキスト ボックス 761"/>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4" name="テキスト ボックス 76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6" name="テキスト ボックス 76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38647</xdr:rowOff>
    </xdr:from>
    <xdr:to>
      <xdr:col>32</xdr:col>
      <xdr:colOff>186689</xdr:colOff>
      <xdr:row>59</xdr:row>
      <xdr:rowOff>44450</xdr:rowOff>
    </xdr:to>
    <xdr:cxnSp macro="">
      <xdr:nvCxnSpPr>
        <xdr:cNvPr id="768" name="直線コネクタ 767"/>
        <xdr:cNvCxnSpPr/>
      </xdr:nvCxnSpPr>
      <xdr:spPr>
        <a:xfrm flipV="1">
          <a:off x="22159595" y="8782597"/>
          <a:ext cx="1269" cy="1377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85422</xdr:rowOff>
    </xdr:from>
    <xdr:ext cx="249299" cy="259045"/>
    <xdr:sp macro="" textlink="">
      <xdr:nvSpPr>
        <xdr:cNvPr id="769" name="貸付金最小値テキスト"/>
        <xdr:cNvSpPr txBox="1"/>
      </xdr:nvSpPr>
      <xdr:spPr>
        <a:xfrm>
          <a:off x="22212300" y="10200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156774</xdr:rowOff>
    </xdr:from>
    <xdr:ext cx="599010" cy="259045"/>
    <xdr:sp macro="" textlink="">
      <xdr:nvSpPr>
        <xdr:cNvPr id="771" name="貸付金最大値テキスト"/>
        <xdr:cNvSpPr txBox="1"/>
      </xdr:nvSpPr>
      <xdr:spPr>
        <a:xfrm>
          <a:off x="22212300" y="855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361,523</a:t>
          </a:r>
          <a:endParaRPr kumimoji="1" lang="ja-JP" altLang="en-US" sz="1000" b="1">
            <a:latin typeface="ＭＳ Ｐゴシック"/>
          </a:endParaRPr>
        </a:p>
      </xdr:txBody>
    </xdr:sp>
    <xdr:clientData/>
  </xdr:oneCellAnchor>
  <xdr:twoCellAnchor>
    <xdr:from>
      <xdr:col>32</xdr:col>
      <xdr:colOff>98425</xdr:colOff>
      <xdr:row>51</xdr:row>
      <xdr:rowOff>38647</xdr:rowOff>
    </xdr:from>
    <xdr:to>
      <xdr:col>32</xdr:col>
      <xdr:colOff>276225</xdr:colOff>
      <xdr:row>51</xdr:row>
      <xdr:rowOff>38647</xdr:rowOff>
    </xdr:to>
    <xdr:cxnSp macro="">
      <xdr:nvCxnSpPr>
        <xdr:cNvPr id="772" name="直線コネクタ 771"/>
        <xdr:cNvCxnSpPr/>
      </xdr:nvCxnSpPr>
      <xdr:spPr>
        <a:xfrm>
          <a:off x="22072600" y="87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38182</xdr:rowOff>
    </xdr:from>
    <xdr:to>
      <xdr:col>32</xdr:col>
      <xdr:colOff>187325</xdr:colOff>
      <xdr:row>59</xdr:row>
      <xdr:rowOff>38564</xdr:rowOff>
    </xdr:to>
    <xdr:cxnSp macro="">
      <xdr:nvCxnSpPr>
        <xdr:cNvPr id="773" name="直線コネクタ 772"/>
        <xdr:cNvCxnSpPr/>
      </xdr:nvCxnSpPr>
      <xdr:spPr>
        <a:xfrm>
          <a:off x="21323300" y="10153732"/>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2872</xdr:rowOff>
    </xdr:from>
    <xdr:ext cx="469744" cy="259045"/>
    <xdr:sp macro="" textlink="">
      <xdr:nvSpPr>
        <xdr:cNvPr id="774" name="貸付金平均値テキスト"/>
        <xdr:cNvSpPr txBox="1"/>
      </xdr:nvSpPr>
      <xdr:spPr>
        <a:xfrm>
          <a:off x="22212300" y="9946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151445</xdr:rowOff>
    </xdr:from>
    <xdr:to>
      <xdr:col>32</xdr:col>
      <xdr:colOff>238125</xdr:colOff>
      <xdr:row>59</xdr:row>
      <xdr:rowOff>81595</xdr:rowOff>
    </xdr:to>
    <xdr:sp macro="" textlink="">
      <xdr:nvSpPr>
        <xdr:cNvPr id="775" name="フローチャート : 判断 774"/>
        <xdr:cNvSpPr/>
      </xdr:nvSpPr>
      <xdr:spPr>
        <a:xfrm>
          <a:off x="22110700" y="1009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22199</xdr:rowOff>
    </xdr:from>
    <xdr:to>
      <xdr:col>31</xdr:col>
      <xdr:colOff>34925</xdr:colOff>
      <xdr:row>59</xdr:row>
      <xdr:rowOff>38182</xdr:rowOff>
    </xdr:to>
    <xdr:cxnSp macro="">
      <xdr:nvCxnSpPr>
        <xdr:cNvPr id="776" name="直線コネクタ 775"/>
        <xdr:cNvCxnSpPr/>
      </xdr:nvCxnSpPr>
      <xdr:spPr>
        <a:xfrm>
          <a:off x="20434300" y="10137749"/>
          <a:ext cx="889000" cy="1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144587</xdr:rowOff>
    </xdr:from>
    <xdr:to>
      <xdr:col>31</xdr:col>
      <xdr:colOff>85725</xdr:colOff>
      <xdr:row>59</xdr:row>
      <xdr:rowOff>74737</xdr:rowOff>
    </xdr:to>
    <xdr:sp macro="" textlink="">
      <xdr:nvSpPr>
        <xdr:cNvPr id="777" name="フローチャート : 判断 776"/>
        <xdr:cNvSpPr/>
      </xdr:nvSpPr>
      <xdr:spPr>
        <a:xfrm>
          <a:off x="21272500" y="1008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91264</xdr:rowOff>
    </xdr:from>
    <xdr:ext cx="469744" cy="259045"/>
    <xdr:sp macro="" textlink="">
      <xdr:nvSpPr>
        <xdr:cNvPr id="778" name="テキスト ボックス 777"/>
        <xdr:cNvSpPr txBox="1"/>
      </xdr:nvSpPr>
      <xdr:spPr>
        <a:xfrm>
          <a:off x="21088427" y="9863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22199</xdr:rowOff>
    </xdr:from>
    <xdr:to>
      <xdr:col>29</xdr:col>
      <xdr:colOff>517525</xdr:colOff>
      <xdr:row>59</xdr:row>
      <xdr:rowOff>37565</xdr:rowOff>
    </xdr:to>
    <xdr:cxnSp macro="">
      <xdr:nvCxnSpPr>
        <xdr:cNvPr id="779" name="直線コネクタ 778"/>
        <xdr:cNvCxnSpPr/>
      </xdr:nvCxnSpPr>
      <xdr:spPr>
        <a:xfrm flipV="1">
          <a:off x="19545300" y="10137749"/>
          <a:ext cx="889000" cy="15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142549</xdr:rowOff>
    </xdr:from>
    <xdr:to>
      <xdr:col>29</xdr:col>
      <xdr:colOff>568325</xdr:colOff>
      <xdr:row>59</xdr:row>
      <xdr:rowOff>72699</xdr:rowOff>
    </xdr:to>
    <xdr:sp macro="" textlink="">
      <xdr:nvSpPr>
        <xdr:cNvPr id="780" name="フローチャート : 判断 779"/>
        <xdr:cNvSpPr/>
      </xdr:nvSpPr>
      <xdr:spPr>
        <a:xfrm>
          <a:off x="20383500" y="1008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89226</xdr:rowOff>
    </xdr:from>
    <xdr:ext cx="469744" cy="259045"/>
    <xdr:sp macro="" textlink="">
      <xdr:nvSpPr>
        <xdr:cNvPr id="781" name="テキスト ボックス 780"/>
        <xdr:cNvSpPr txBox="1"/>
      </xdr:nvSpPr>
      <xdr:spPr>
        <a:xfrm>
          <a:off x="20199427" y="986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37565</xdr:rowOff>
    </xdr:from>
    <xdr:to>
      <xdr:col>28</xdr:col>
      <xdr:colOff>314325</xdr:colOff>
      <xdr:row>59</xdr:row>
      <xdr:rowOff>40602</xdr:rowOff>
    </xdr:to>
    <xdr:cxnSp macro="">
      <xdr:nvCxnSpPr>
        <xdr:cNvPr id="782" name="直線コネクタ 781"/>
        <xdr:cNvCxnSpPr/>
      </xdr:nvCxnSpPr>
      <xdr:spPr>
        <a:xfrm flipV="1">
          <a:off x="18656300" y="10153115"/>
          <a:ext cx="8890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144918</xdr:rowOff>
    </xdr:from>
    <xdr:to>
      <xdr:col>28</xdr:col>
      <xdr:colOff>365125</xdr:colOff>
      <xdr:row>59</xdr:row>
      <xdr:rowOff>75068</xdr:rowOff>
    </xdr:to>
    <xdr:sp macro="" textlink="">
      <xdr:nvSpPr>
        <xdr:cNvPr id="783" name="フローチャート : 判断 782"/>
        <xdr:cNvSpPr/>
      </xdr:nvSpPr>
      <xdr:spPr>
        <a:xfrm>
          <a:off x="19494500" y="100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91595</xdr:rowOff>
    </xdr:from>
    <xdr:ext cx="469744" cy="259045"/>
    <xdr:sp macro="" textlink="">
      <xdr:nvSpPr>
        <xdr:cNvPr id="784" name="テキスト ボックス 783"/>
        <xdr:cNvSpPr txBox="1"/>
      </xdr:nvSpPr>
      <xdr:spPr>
        <a:xfrm>
          <a:off x="19310427" y="9864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143482</xdr:rowOff>
    </xdr:from>
    <xdr:to>
      <xdr:col>27</xdr:col>
      <xdr:colOff>161925</xdr:colOff>
      <xdr:row>59</xdr:row>
      <xdr:rowOff>73632</xdr:rowOff>
    </xdr:to>
    <xdr:sp macro="" textlink="">
      <xdr:nvSpPr>
        <xdr:cNvPr id="785" name="フローチャート : 判断 784"/>
        <xdr:cNvSpPr/>
      </xdr:nvSpPr>
      <xdr:spPr>
        <a:xfrm>
          <a:off x="18605500" y="1008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90159</xdr:rowOff>
    </xdr:from>
    <xdr:ext cx="469744" cy="259045"/>
    <xdr:sp macro="" textlink="">
      <xdr:nvSpPr>
        <xdr:cNvPr id="786" name="テキスト ボックス 785"/>
        <xdr:cNvSpPr txBox="1"/>
      </xdr:nvSpPr>
      <xdr:spPr>
        <a:xfrm>
          <a:off x="18421427" y="9862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159214</xdr:rowOff>
    </xdr:from>
    <xdr:to>
      <xdr:col>32</xdr:col>
      <xdr:colOff>238125</xdr:colOff>
      <xdr:row>59</xdr:row>
      <xdr:rowOff>89364</xdr:rowOff>
    </xdr:to>
    <xdr:sp macro="" textlink="">
      <xdr:nvSpPr>
        <xdr:cNvPr id="792" name="円/楕円 791"/>
        <xdr:cNvSpPr/>
      </xdr:nvSpPr>
      <xdr:spPr>
        <a:xfrm>
          <a:off x="22110700" y="101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129872</xdr:rowOff>
    </xdr:from>
    <xdr:ext cx="469744" cy="259045"/>
    <xdr:sp macro="" textlink="">
      <xdr:nvSpPr>
        <xdr:cNvPr id="793" name="貸付金該当値テキスト"/>
        <xdr:cNvSpPr txBox="1"/>
      </xdr:nvSpPr>
      <xdr:spPr>
        <a:xfrm>
          <a:off x="22212300" y="1007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158832</xdr:rowOff>
    </xdr:from>
    <xdr:to>
      <xdr:col>31</xdr:col>
      <xdr:colOff>85725</xdr:colOff>
      <xdr:row>59</xdr:row>
      <xdr:rowOff>88982</xdr:rowOff>
    </xdr:to>
    <xdr:sp macro="" textlink="">
      <xdr:nvSpPr>
        <xdr:cNvPr id="794" name="円/楕円 793"/>
        <xdr:cNvSpPr/>
      </xdr:nvSpPr>
      <xdr:spPr>
        <a:xfrm>
          <a:off x="21272500" y="1010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80109</xdr:rowOff>
    </xdr:from>
    <xdr:ext cx="469744" cy="259045"/>
    <xdr:sp macro="" textlink="">
      <xdr:nvSpPr>
        <xdr:cNvPr id="795" name="テキスト ボックス 794"/>
        <xdr:cNvSpPr txBox="1"/>
      </xdr:nvSpPr>
      <xdr:spPr>
        <a:xfrm>
          <a:off x="21088427" y="10195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142849</xdr:rowOff>
    </xdr:from>
    <xdr:to>
      <xdr:col>29</xdr:col>
      <xdr:colOff>568325</xdr:colOff>
      <xdr:row>59</xdr:row>
      <xdr:rowOff>72999</xdr:rowOff>
    </xdr:to>
    <xdr:sp macro="" textlink="">
      <xdr:nvSpPr>
        <xdr:cNvPr id="796" name="円/楕円 795"/>
        <xdr:cNvSpPr/>
      </xdr:nvSpPr>
      <xdr:spPr>
        <a:xfrm>
          <a:off x="20383500" y="1008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64126</xdr:rowOff>
    </xdr:from>
    <xdr:ext cx="469744" cy="259045"/>
    <xdr:sp macro="" textlink="">
      <xdr:nvSpPr>
        <xdr:cNvPr id="797" name="テキスト ボックス 796"/>
        <xdr:cNvSpPr txBox="1"/>
      </xdr:nvSpPr>
      <xdr:spPr>
        <a:xfrm>
          <a:off x="20199427" y="1017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158215</xdr:rowOff>
    </xdr:from>
    <xdr:to>
      <xdr:col>28</xdr:col>
      <xdr:colOff>365125</xdr:colOff>
      <xdr:row>59</xdr:row>
      <xdr:rowOff>88365</xdr:rowOff>
    </xdr:to>
    <xdr:sp macro="" textlink="">
      <xdr:nvSpPr>
        <xdr:cNvPr id="798" name="円/楕円 797"/>
        <xdr:cNvSpPr/>
      </xdr:nvSpPr>
      <xdr:spPr>
        <a:xfrm>
          <a:off x="19494500" y="1010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79492</xdr:rowOff>
    </xdr:from>
    <xdr:ext cx="469744" cy="259045"/>
    <xdr:sp macro="" textlink="">
      <xdr:nvSpPr>
        <xdr:cNvPr id="799" name="テキスト ボックス 798"/>
        <xdr:cNvSpPr txBox="1"/>
      </xdr:nvSpPr>
      <xdr:spPr>
        <a:xfrm>
          <a:off x="19310427" y="10195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161252</xdr:rowOff>
    </xdr:from>
    <xdr:to>
      <xdr:col>27</xdr:col>
      <xdr:colOff>161925</xdr:colOff>
      <xdr:row>59</xdr:row>
      <xdr:rowOff>91402</xdr:rowOff>
    </xdr:to>
    <xdr:sp macro="" textlink="">
      <xdr:nvSpPr>
        <xdr:cNvPr id="800" name="円/楕円 799"/>
        <xdr:cNvSpPr/>
      </xdr:nvSpPr>
      <xdr:spPr>
        <a:xfrm>
          <a:off x="18605500" y="1010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82529</xdr:rowOff>
    </xdr:from>
    <xdr:ext cx="469744" cy="259045"/>
    <xdr:sp macro="" textlink="">
      <xdr:nvSpPr>
        <xdr:cNvPr id="801" name="テキスト ボックス 800"/>
        <xdr:cNvSpPr txBox="1"/>
      </xdr:nvSpPr>
      <xdr:spPr>
        <a:xfrm>
          <a:off x="18421427" y="10198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53,062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3" name="直線コネクタ 81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4" name="テキスト ボックス 81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5" name="直線コネクタ 81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6" name="テキスト ボックス 81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7" name="直線コネクタ 81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8" name="テキスト ボックス 81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9" name="直線コネクタ 81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20" name="テキスト ボックス 819"/>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1" name="直線コネクタ 82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2" name="テキスト ボックス 82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3" name="直線コネクタ 82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4" name="テキスト ボックス 82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5" name="直線コネクタ 82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6" name="テキスト ボックス 82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18031</xdr:rowOff>
    </xdr:from>
    <xdr:to>
      <xdr:col>32</xdr:col>
      <xdr:colOff>186689</xdr:colOff>
      <xdr:row>79</xdr:row>
      <xdr:rowOff>115653</xdr:rowOff>
    </xdr:to>
    <xdr:cxnSp macro="">
      <xdr:nvCxnSpPr>
        <xdr:cNvPr id="828" name="直線コネクタ 827"/>
        <xdr:cNvCxnSpPr/>
      </xdr:nvCxnSpPr>
      <xdr:spPr>
        <a:xfrm flipV="1">
          <a:off x="22159595" y="12190981"/>
          <a:ext cx="1269" cy="1469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119480</xdr:rowOff>
    </xdr:from>
    <xdr:ext cx="534377" cy="259045"/>
    <xdr:sp macro="" textlink="">
      <xdr:nvSpPr>
        <xdr:cNvPr id="829" name="繰出金最小値テキスト"/>
        <xdr:cNvSpPr txBox="1"/>
      </xdr:nvSpPr>
      <xdr:spPr>
        <a:xfrm>
          <a:off x="22212300" y="1366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28,459</a:t>
          </a:r>
          <a:endParaRPr kumimoji="1" lang="ja-JP" altLang="en-US" sz="1000" b="1">
            <a:latin typeface="ＭＳ Ｐゴシック"/>
          </a:endParaRPr>
        </a:p>
      </xdr:txBody>
    </xdr:sp>
    <xdr:clientData/>
  </xdr:oneCellAnchor>
  <xdr:twoCellAnchor>
    <xdr:from>
      <xdr:col>32</xdr:col>
      <xdr:colOff>98425</xdr:colOff>
      <xdr:row>79</xdr:row>
      <xdr:rowOff>115653</xdr:rowOff>
    </xdr:from>
    <xdr:to>
      <xdr:col>32</xdr:col>
      <xdr:colOff>276225</xdr:colOff>
      <xdr:row>79</xdr:row>
      <xdr:rowOff>115653</xdr:rowOff>
    </xdr:to>
    <xdr:cxnSp macro="">
      <xdr:nvCxnSpPr>
        <xdr:cNvPr id="830" name="直線コネクタ 829"/>
        <xdr:cNvCxnSpPr/>
      </xdr:nvCxnSpPr>
      <xdr:spPr>
        <a:xfrm>
          <a:off x="22072600" y="1366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136158</xdr:rowOff>
    </xdr:from>
    <xdr:ext cx="599010" cy="259045"/>
    <xdr:sp macro="" textlink="">
      <xdr:nvSpPr>
        <xdr:cNvPr id="831" name="繰出金最大値テキスト"/>
        <xdr:cNvSpPr txBox="1"/>
      </xdr:nvSpPr>
      <xdr:spPr>
        <a:xfrm>
          <a:off x="22212300" y="1196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163,427</a:t>
          </a:r>
          <a:endParaRPr kumimoji="1" lang="ja-JP" altLang="en-US" sz="1000" b="1">
            <a:latin typeface="ＭＳ Ｐゴシック"/>
          </a:endParaRPr>
        </a:p>
      </xdr:txBody>
    </xdr:sp>
    <xdr:clientData/>
  </xdr:oneCellAnchor>
  <xdr:twoCellAnchor>
    <xdr:from>
      <xdr:col>32</xdr:col>
      <xdr:colOff>98425</xdr:colOff>
      <xdr:row>71</xdr:row>
      <xdr:rowOff>18031</xdr:rowOff>
    </xdr:from>
    <xdr:to>
      <xdr:col>32</xdr:col>
      <xdr:colOff>276225</xdr:colOff>
      <xdr:row>71</xdr:row>
      <xdr:rowOff>18031</xdr:rowOff>
    </xdr:to>
    <xdr:cxnSp macro="">
      <xdr:nvCxnSpPr>
        <xdr:cNvPr id="832" name="直線コネクタ 831"/>
        <xdr:cNvCxnSpPr/>
      </xdr:nvCxnSpPr>
      <xdr:spPr>
        <a:xfrm>
          <a:off x="22072600" y="1219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84466</xdr:rowOff>
    </xdr:from>
    <xdr:to>
      <xdr:col>32</xdr:col>
      <xdr:colOff>187325</xdr:colOff>
      <xdr:row>75</xdr:row>
      <xdr:rowOff>91346</xdr:rowOff>
    </xdr:to>
    <xdr:cxnSp macro="">
      <xdr:nvCxnSpPr>
        <xdr:cNvPr id="833" name="直線コネクタ 832"/>
        <xdr:cNvCxnSpPr/>
      </xdr:nvCxnSpPr>
      <xdr:spPr>
        <a:xfrm flipV="1">
          <a:off x="21323300" y="12943216"/>
          <a:ext cx="838200" cy="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59510</xdr:rowOff>
    </xdr:from>
    <xdr:ext cx="534377" cy="259045"/>
    <xdr:sp macro="" textlink="">
      <xdr:nvSpPr>
        <xdr:cNvPr id="834" name="繰出金平均値テキスト"/>
        <xdr:cNvSpPr txBox="1"/>
      </xdr:nvSpPr>
      <xdr:spPr>
        <a:xfrm>
          <a:off x="22212300" y="13089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74,218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81083</xdr:rowOff>
    </xdr:from>
    <xdr:to>
      <xdr:col>32</xdr:col>
      <xdr:colOff>238125</xdr:colOff>
      <xdr:row>77</xdr:row>
      <xdr:rowOff>11233</xdr:rowOff>
    </xdr:to>
    <xdr:sp macro="" textlink="">
      <xdr:nvSpPr>
        <xdr:cNvPr id="835" name="フローチャート : 判断 834"/>
        <xdr:cNvSpPr/>
      </xdr:nvSpPr>
      <xdr:spPr>
        <a:xfrm>
          <a:off x="221107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91346</xdr:rowOff>
    </xdr:from>
    <xdr:to>
      <xdr:col>31</xdr:col>
      <xdr:colOff>34925</xdr:colOff>
      <xdr:row>76</xdr:row>
      <xdr:rowOff>34620</xdr:rowOff>
    </xdr:to>
    <xdr:cxnSp macro="">
      <xdr:nvCxnSpPr>
        <xdr:cNvPr id="836" name="直線コネクタ 835"/>
        <xdr:cNvCxnSpPr/>
      </xdr:nvCxnSpPr>
      <xdr:spPr>
        <a:xfrm flipV="1">
          <a:off x="20434300" y="12950096"/>
          <a:ext cx="889000" cy="11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13320</xdr:rowOff>
    </xdr:from>
    <xdr:to>
      <xdr:col>31</xdr:col>
      <xdr:colOff>85725</xdr:colOff>
      <xdr:row>76</xdr:row>
      <xdr:rowOff>114920</xdr:rowOff>
    </xdr:to>
    <xdr:sp macro="" textlink="">
      <xdr:nvSpPr>
        <xdr:cNvPr id="837" name="フローチャート : 判断 836"/>
        <xdr:cNvSpPr/>
      </xdr:nvSpPr>
      <xdr:spPr>
        <a:xfrm>
          <a:off x="21272500" y="1304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106047</xdr:rowOff>
    </xdr:from>
    <xdr:ext cx="534377" cy="259045"/>
    <xdr:sp macro="" textlink="">
      <xdr:nvSpPr>
        <xdr:cNvPr id="838" name="テキスト ボックス 837"/>
        <xdr:cNvSpPr txBox="1"/>
      </xdr:nvSpPr>
      <xdr:spPr>
        <a:xfrm>
          <a:off x="21056111" y="1313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34620</xdr:rowOff>
    </xdr:from>
    <xdr:to>
      <xdr:col>29</xdr:col>
      <xdr:colOff>517525</xdr:colOff>
      <xdr:row>76</xdr:row>
      <xdr:rowOff>129891</xdr:rowOff>
    </xdr:to>
    <xdr:cxnSp macro="">
      <xdr:nvCxnSpPr>
        <xdr:cNvPr id="839" name="直線コネクタ 838"/>
        <xdr:cNvCxnSpPr/>
      </xdr:nvCxnSpPr>
      <xdr:spPr>
        <a:xfrm flipV="1">
          <a:off x="19545300" y="13064820"/>
          <a:ext cx="889000" cy="9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8367</xdr:rowOff>
    </xdr:from>
    <xdr:to>
      <xdr:col>29</xdr:col>
      <xdr:colOff>568325</xdr:colOff>
      <xdr:row>76</xdr:row>
      <xdr:rowOff>109967</xdr:rowOff>
    </xdr:to>
    <xdr:sp macro="" textlink="">
      <xdr:nvSpPr>
        <xdr:cNvPr id="840" name="フローチャート : 判断 839"/>
        <xdr:cNvSpPr/>
      </xdr:nvSpPr>
      <xdr:spPr>
        <a:xfrm>
          <a:off x="20383500" y="1303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101094</xdr:rowOff>
    </xdr:from>
    <xdr:ext cx="534377" cy="259045"/>
    <xdr:sp macro="" textlink="">
      <xdr:nvSpPr>
        <xdr:cNvPr id="841" name="テキスト ボックス 840"/>
        <xdr:cNvSpPr txBox="1"/>
      </xdr:nvSpPr>
      <xdr:spPr>
        <a:xfrm>
          <a:off x="20167111" y="1313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129891</xdr:rowOff>
    </xdr:from>
    <xdr:to>
      <xdr:col>28</xdr:col>
      <xdr:colOff>314325</xdr:colOff>
      <xdr:row>76</xdr:row>
      <xdr:rowOff>142977</xdr:rowOff>
    </xdr:to>
    <xdr:cxnSp macro="">
      <xdr:nvCxnSpPr>
        <xdr:cNvPr id="842" name="直線コネクタ 841"/>
        <xdr:cNvCxnSpPr/>
      </xdr:nvCxnSpPr>
      <xdr:spPr>
        <a:xfrm flipV="1">
          <a:off x="18656300" y="13160091"/>
          <a:ext cx="889000" cy="1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34449</xdr:rowOff>
    </xdr:from>
    <xdr:to>
      <xdr:col>28</xdr:col>
      <xdr:colOff>365125</xdr:colOff>
      <xdr:row>76</xdr:row>
      <xdr:rowOff>136049</xdr:rowOff>
    </xdr:to>
    <xdr:sp macro="" textlink="">
      <xdr:nvSpPr>
        <xdr:cNvPr id="843" name="フローチャート : 判断 842"/>
        <xdr:cNvSpPr/>
      </xdr:nvSpPr>
      <xdr:spPr>
        <a:xfrm>
          <a:off x="19494500" y="1306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152577</xdr:rowOff>
    </xdr:from>
    <xdr:ext cx="534377" cy="259045"/>
    <xdr:sp macro="" textlink="">
      <xdr:nvSpPr>
        <xdr:cNvPr id="844" name="テキスト ボックス 843"/>
        <xdr:cNvSpPr txBox="1"/>
      </xdr:nvSpPr>
      <xdr:spPr>
        <a:xfrm>
          <a:off x="19278111" y="1283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58779</xdr:rowOff>
    </xdr:from>
    <xdr:to>
      <xdr:col>27</xdr:col>
      <xdr:colOff>161925</xdr:colOff>
      <xdr:row>76</xdr:row>
      <xdr:rowOff>160379</xdr:rowOff>
    </xdr:to>
    <xdr:sp macro="" textlink="">
      <xdr:nvSpPr>
        <xdr:cNvPr id="845" name="フローチャート : 判断 844"/>
        <xdr:cNvSpPr/>
      </xdr:nvSpPr>
      <xdr:spPr>
        <a:xfrm>
          <a:off x="18605500" y="1308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5456</xdr:rowOff>
    </xdr:from>
    <xdr:ext cx="534377" cy="259045"/>
    <xdr:sp macro="" textlink="">
      <xdr:nvSpPr>
        <xdr:cNvPr id="846" name="テキスト ボックス 845"/>
        <xdr:cNvSpPr txBox="1"/>
      </xdr:nvSpPr>
      <xdr:spPr>
        <a:xfrm>
          <a:off x="18389111" y="1286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7" name="テキスト ボックス 84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8" name="テキスト ボックス 84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9" name="テキスト ボックス 84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0" name="テキスト ボックス 84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1" name="テキスト ボックス 85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33666</xdr:rowOff>
    </xdr:from>
    <xdr:to>
      <xdr:col>32</xdr:col>
      <xdr:colOff>238125</xdr:colOff>
      <xdr:row>75</xdr:row>
      <xdr:rowOff>135266</xdr:rowOff>
    </xdr:to>
    <xdr:sp macro="" textlink="">
      <xdr:nvSpPr>
        <xdr:cNvPr id="852" name="円/楕円 851"/>
        <xdr:cNvSpPr/>
      </xdr:nvSpPr>
      <xdr:spPr>
        <a:xfrm>
          <a:off x="22110700" y="1289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56543</xdr:rowOff>
    </xdr:from>
    <xdr:ext cx="534377" cy="259045"/>
    <xdr:sp macro="" textlink="">
      <xdr:nvSpPr>
        <xdr:cNvPr id="853" name="繰出金該当値テキスト"/>
        <xdr:cNvSpPr txBox="1"/>
      </xdr:nvSpPr>
      <xdr:spPr>
        <a:xfrm>
          <a:off x="22212300" y="1274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94,324</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40546</xdr:rowOff>
    </xdr:from>
    <xdr:to>
      <xdr:col>31</xdr:col>
      <xdr:colOff>85725</xdr:colOff>
      <xdr:row>75</xdr:row>
      <xdr:rowOff>142146</xdr:rowOff>
    </xdr:to>
    <xdr:sp macro="" textlink="">
      <xdr:nvSpPr>
        <xdr:cNvPr id="854" name="円/楕円 853"/>
        <xdr:cNvSpPr/>
      </xdr:nvSpPr>
      <xdr:spPr>
        <a:xfrm>
          <a:off x="21272500" y="1289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158673</xdr:rowOff>
    </xdr:from>
    <xdr:ext cx="534377" cy="259045"/>
    <xdr:sp macro="" textlink="">
      <xdr:nvSpPr>
        <xdr:cNvPr id="855" name="テキスト ボックス 854"/>
        <xdr:cNvSpPr txBox="1"/>
      </xdr:nvSpPr>
      <xdr:spPr>
        <a:xfrm>
          <a:off x="21056111" y="1267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93,692</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155270</xdr:rowOff>
    </xdr:from>
    <xdr:to>
      <xdr:col>29</xdr:col>
      <xdr:colOff>568325</xdr:colOff>
      <xdr:row>76</xdr:row>
      <xdr:rowOff>85420</xdr:rowOff>
    </xdr:to>
    <xdr:sp macro="" textlink="">
      <xdr:nvSpPr>
        <xdr:cNvPr id="856" name="円/楕円 855"/>
        <xdr:cNvSpPr/>
      </xdr:nvSpPr>
      <xdr:spPr>
        <a:xfrm>
          <a:off x="20383500" y="130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101947</xdr:rowOff>
    </xdr:from>
    <xdr:ext cx="534377" cy="259045"/>
    <xdr:sp macro="" textlink="">
      <xdr:nvSpPr>
        <xdr:cNvPr id="857" name="テキスト ボックス 856"/>
        <xdr:cNvSpPr txBox="1"/>
      </xdr:nvSpPr>
      <xdr:spPr>
        <a:xfrm>
          <a:off x="20167111" y="1278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83,153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79091</xdr:rowOff>
    </xdr:from>
    <xdr:to>
      <xdr:col>28</xdr:col>
      <xdr:colOff>365125</xdr:colOff>
      <xdr:row>77</xdr:row>
      <xdr:rowOff>9241</xdr:rowOff>
    </xdr:to>
    <xdr:sp macro="" textlink="">
      <xdr:nvSpPr>
        <xdr:cNvPr id="858" name="円/楕円 857"/>
        <xdr:cNvSpPr/>
      </xdr:nvSpPr>
      <xdr:spPr>
        <a:xfrm>
          <a:off x="19494500" y="1310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368</xdr:rowOff>
    </xdr:from>
    <xdr:ext cx="534377" cy="259045"/>
    <xdr:sp macro="" textlink="">
      <xdr:nvSpPr>
        <xdr:cNvPr id="859" name="テキスト ボックス 858"/>
        <xdr:cNvSpPr txBox="1"/>
      </xdr:nvSpPr>
      <xdr:spPr>
        <a:xfrm>
          <a:off x="19278111" y="1320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74,401</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92177</xdr:rowOff>
    </xdr:from>
    <xdr:to>
      <xdr:col>27</xdr:col>
      <xdr:colOff>161925</xdr:colOff>
      <xdr:row>77</xdr:row>
      <xdr:rowOff>22327</xdr:rowOff>
    </xdr:to>
    <xdr:sp macro="" textlink="">
      <xdr:nvSpPr>
        <xdr:cNvPr id="860" name="円/楕円 859"/>
        <xdr:cNvSpPr/>
      </xdr:nvSpPr>
      <xdr:spPr>
        <a:xfrm>
          <a:off x="18605500" y="1312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13454</xdr:rowOff>
    </xdr:from>
    <xdr:ext cx="534377" cy="259045"/>
    <xdr:sp macro="" textlink="">
      <xdr:nvSpPr>
        <xdr:cNvPr id="861" name="テキスト ボックス 860"/>
        <xdr:cNvSpPr txBox="1"/>
      </xdr:nvSpPr>
      <xdr:spPr>
        <a:xfrm>
          <a:off x="18389111" y="1321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73,199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2" name="正方形/長方形 86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3" name="正方形/長方形 86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4" name="正方形/長方形 86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5" name="正方形/長方形 86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6" name="正方形/長方形 86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7" name="正方形/長方形 86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8" name="正方形/長方形 86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9" name="正方形/長方形 86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0" name="テキスト ボックス 86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1" name="直線コネクタ 87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2" name="直線コネクタ 87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3" name="テキスト ボックス 87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4" name="直線コネクタ 87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5" name="テキスト ボックス 87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7" name="直線コネクタ 87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1" name="直線コネクタ 88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2" name="直線コネクタ 88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4" name="フローチャート : 判断 88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5" name="直線コネクタ 88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6" name="フローチャート : 判断 88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7" name="テキスト ボックス 88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8" name="直線コネクタ 88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9" name="フローチャート : 判断 88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0" name="テキスト ボックス 88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1" name="直線コネクタ 89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2" name="フローチャート : 判断 89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3" name="テキスト ボックス 89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4" name="フローチャート : 判断 89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5" name="テキスト ボックス 89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6" name="テキスト ボックス 89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7" name="テキスト ボックス 89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8" name="テキスト ボックス 89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9" name="テキスト ボックス 89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0" name="テキスト ボックス 89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1" name="円/楕円 90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3" name="円/楕円 90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4" name="テキスト ボックス 90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5" name="円/楕円 90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6" name="テキスト ボックス 90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7" name="円/楕円 90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8" name="テキスト ボックス 90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9" name="円/楕円 90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0" name="テキスト ボックス 90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1" name="正方形/長方形 9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2" name="正方形/長方形 9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3" name="テキスト ボックス 9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歳出決算総額は、住民一人当たり１，</a:t>
          </a:r>
          <a:r>
            <a:rPr kumimoji="1" lang="ja-JP" altLang="en-US" sz="1100">
              <a:solidFill>
                <a:schemeClr val="dk1"/>
              </a:solidFill>
              <a:effectLst/>
              <a:latin typeface="+mn-lt"/>
              <a:ea typeface="+mn-ea"/>
              <a:cs typeface="+mn-cs"/>
            </a:rPr>
            <a:t>４０９</a:t>
          </a:r>
          <a:r>
            <a:rPr kumimoji="1" lang="ja-JP" altLang="ja-JP" sz="1100">
              <a:solidFill>
                <a:schemeClr val="dk1"/>
              </a:solidFill>
              <a:effectLst/>
              <a:latin typeface="+mn-lt"/>
              <a:ea typeface="+mn-ea"/>
              <a:cs typeface="+mn-cs"/>
            </a:rPr>
            <a:t>千円となっている。主な構成項目である人件費は、住民一人当たり</a:t>
          </a:r>
          <a:r>
            <a:rPr kumimoji="1" lang="ja-JP" altLang="en-US" sz="1100">
              <a:solidFill>
                <a:schemeClr val="dk1"/>
              </a:solidFill>
              <a:effectLst/>
              <a:latin typeface="+mn-lt"/>
              <a:ea typeface="+mn-ea"/>
              <a:cs typeface="+mn-cs"/>
            </a:rPr>
            <a:t>２１５</a:t>
          </a:r>
          <a:r>
            <a:rPr kumimoji="1" lang="ja-JP" altLang="ja-JP" sz="1100">
              <a:solidFill>
                <a:schemeClr val="dk1"/>
              </a:solidFill>
              <a:effectLst/>
              <a:latin typeface="+mn-lt"/>
              <a:ea typeface="+mn-ea"/>
              <a:cs typeface="+mn-cs"/>
            </a:rPr>
            <a:t>千円となっており、Ｈ２６年度から一部事務組合の消防業務が町直営となったことに伴い、一部事務組合負担金が減少することで、補助費等が減少している。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また、普通建設事業においては、近年、全ての事業についてのコストの低い代替手段の検討や、緊急性・必要性の優先順位を見極めることに重点を置いている結果として、新規事業</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更新整備において</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傾向にあ</a:t>
          </a:r>
          <a:r>
            <a:rPr kumimoji="1" lang="ja-JP" altLang="en-US" sz="1100">
              <a:solidFill>
                <a:schemeClr val="dk1"/>
              </a:solidFill>
              <a:effectLst/>
              <a:latin typeface="+mn-lt"/>
              <a:ea typeface="+mn-ea"/>
              <a:cs typeface="+mn-cs"/>
            </a:rPr>
            <a:t>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今後においてクリーンセンター整備事業や上那賀支所改築事業等の大型事業が続く見込みであることと、また</a:t>
          </a:r>
          <a:r>
            <a:rPr kumimoji="1" lang="ja-JP" altLang="ja-JP" sz="1100">
              <a:solidFill>
                <a:schemeClr val="dk1"/>
              </a:solidFill>
              <a:effectLst/>
              <a:latin typeface="+mn-lt"/>
              <a:ea typeface="+mn-ea"/>
              <a:cs typeface="+mn-cs"/>
            </a:rPr>
            <a:t>老朽化したインフラ整備等が今後の課題であるため、</a:t>
          </a:r>
          <a:r>
            <a:rPr kumimoji="1" lang="ja-JP" altLang="en-US" sz="1100">
              <a:solidFill>
                <a:schemeClr val="dk1"/>
              </a:solidFill>
              <a:effectLst/>
              <a:latin typeface="+mn-lt"/>
              <a:ea typeface="+mn-ea"/>
              <a:cs typeface="+mn-cs"/>
            </a:rPr>
            <a:t>既存施設の集約化や除却についても見極めつつ、</a:t>
          </a:r>
          <a:r>
            <a:rPr kumimoji="1" lang="ja-JP" altLang="ja-JP" sz="1100">
              <a:solidFill>
                <a:schemeClr val="dk1"/>
              </a:solidFill>
              <a:effectLst/>
              <a:latin typeface="+mn-lt"/>
              <a:ea typeface="+mn-ea"/>
              <a:cs typeface="+mn-cs"/>
            </a:rPr>
            <a:t>適切な維持管理上の必要額を算定し、各施設の維持補修費は計画的に実施することに努める。</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徳島県那賀町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8,860
8,844
694.98
14,862,028
12,489,188
1,056,132
6,487,844
14,226,405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2032</xdr:rowOff>
    </xdr:from>
    <xdr:to>
      <xdr:col>6</xdr:col>
      <xdr:colOff>510540</xdr:colOff>
      <xdr:row>37</xdr:row>
      <xdr:rowOff>153162</xdr:rowOff>
    </xdr:to>
    <xdr:cxnSp macro="">
      <xdr:nvCxnSpPr>
        <xdr:cNvPr id="56" name="直線コネクタ 55"/>
        <xdr:cNvCxnSpPr/>
      </xdr:nvCxnSpPr>
      <xdr:spPr>
        <a:xfrm flipV="1">
          <a:off x="4633595" y="5145532"/>
          <a:ext cx="1270" cy="1351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156989</xdr:rowOff>
    </xdr:from>
    <xdr:ext cx="469744" cy="259045"/>
    <xdr:sp macro="" textlink="">
      <xdr:nvSpPr>
        <xdr:cNvPr id="57" name="議会費最小値テキスト"/>
        <xdr:cNvSpPr txBox="1"/>
      </xdr:nvSpPr>
      <xdr:spPr>
        <a:xfrm>
          <a:off x="4686300" y="650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4,844</a:t>
          </a:r>
          <a:endParaRPr kumimoji="1" lang="ja-JP" altLang="en-US" sz="1000" b="1">
            <a:latin typeface="ＭＳ Ｐゴシック"/>
          </a:endParaRPr>
        </a:p>
      </xdr:txBody>
    </xdr:sp>
    <xdr:clientData/>
  </xdr:oneCellAnchor>
  <xdr:twoCellAnchor>
    <xdr:from>
      <xdr:col>6</xdr:col>
      <xdr:colOff>422275</xdr:colOff>
      <xdr:row>37</xdr:row>
      <xdr:rowOff>153162</xdr:rowOff>
    </xdr:from>
    <xdr:to>
      <xdr:col>6</xdr:col>
      <xdr:colOff>600075</xdr:colOff>
      <xdr:row>37</xdr:row>
      <xdr:rowOff>153162</xdr:rowOff>
    </xdr:to>
    <xdr:cxnSp macro="">
      <xdr:nvCxnSpPr>
        <xdr:cNvPr id="58" name="直線コネクタ 57"/>
        <xdr:cNvCxnSpPr/>
      </xdr:nvCxnSpPr>
      <xdr:spPr>
        <a:xfrm>
          <a:off x="4546600" y="649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120159</xdr:rowOff>
    </xdr:from>
    <xdr:ext cx="534377" cy="259045"/>
    <xdr:sp macro="" textlink="">
      <xdr:nvSpPr>
        <xdr:cNvPr id="59" name="議会費最大値テキスト"/>
        <xdr:cNvSpPr txBox="1"/>
      </xdr:nvSpPr>
      <xdr:spPr>
        <a:xfrm>
          <a:off x="4686300" y="492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a:t>
          </a:r>
          <a:endParaRPr kumimoji="1" lang="ja-JP" altLang="en-US" sz="1000" b="1">
            <a:latin typeface="ＭＳ Ｐゴシック"/>
          </a:endParaRPr>
        </a:p>
      </xdr:txBody>
    </xdr:sp>
    <xdr:clientData/>
  </xdr:oneCellAnchor>
  <xdr:twoCellAnchor>
    <xdr:from>
      <xdr:col>6</xdr:col>
      <xdr:colOff>422275</xdr:colOff>
      <xdr:row>30</xdr:row>
      <xdr:rowOff>2032</xdr:rowOff>
    </xdr:from>
    <xdr:to>
      <xdr:col>6</xdr:col>
      <xdr:colOff>600075</xdr:colOff>
      <xdr:row>30</xdr:row>
      <xdr:rowOff>2032</xdr:rowOff>
    </xdr:to>
    <xdr:cxnSp macro="">
      <xdr:nvCxnSpPr>
        <xdr:cNvPr id="60" name="直線コネクタ 59"/>
        <xdr:cNvCxnSpPr/>
      </xdr:nvCxnSpPr>
      <xdr:spPr>
        <a:xfrm>
          <a:off x="4546600" y="51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54356</xdr:rowOff>
    </xdr:from>
    <xdr:to>
      <xdr:col>6</xdr:col>
      <xdr:colOff>511175</xdr:colOff>
      <xdr:row>34</xdr:row>
      <xdr:rowOff>142367</xdr:rowOff>
    </xdr:to>
    <xdr:cxnSp macro="">
      <xdr:nvCxnSpPr>
        <xdr:cNvPr id="61" name="直線コネクタ 60"/>
        <xdr:cNvCxnSpPr/>
      </xdr:nvCxnSpPr>
      <xdr:spPr>
        <a:xfrm>
          <a:off x="3797300" y="5883656"/>
          <a:ext cx="838200" cy="8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67200</xdr:rowOff>
    </xdr:from>
    <xdr:ext cx="469744" cy="259045"/>
    <xdr:sp macro="" textlink="">
      <xdr:nvSpPr>
        <xdr:cNvPr id="62" name="議会費平均値テキスト"/>
        <xdr:cNvSpPr txBox="1"/>
      </xdr:nvSpPr>
      <xdr:spPr>
        <a:xfrm>
          <a:off x="4686300" y="572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9,351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44323</xdr:rowOff>
    </xdr:from>
    <xdr:to>
      <xdr:col>6</xdr:col>
      <xdr:colOff>561975</xdr:colOff>
      <xdr:row>34</xdr:row>
      <xdr:rowOff>145923</xdr:rowOff>
    </xdr:to>
    <xdr:sp macro="" textlink="">
      <xdr:nvSpPr>
        <xdr:cNvPr id="63" name="フローチャート : 判断 62"/>
        <xdr:cNvSpPr/>
      </xdr:nvSpPr>
      <xdr:spPr>
        <a:xfrm>
          <a:off x="45847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54356</xdr:rowOff>
    </xdr:from>
    <xdr:to>
      <xdr:col>5</xdr:col>
      <xdr:colOff>358775</xdr:colOff>
      <xdr:row>34</xdr:row>
      <xdr:rowOff>150368</xdr:rowOff>
    </xdr:to>
    <xdr:cxnSp macro="">
      <xdr:nvCxnSpPr>
        <xdr:cNvPr id="64" name="直線コネクタ 63"/>
        <xdr:cNvCxnSpPr/>
      </xdr:nvCxnSpPr>
      <xdr:spPr>
        <a:xfrm flipV="1">
          <a:off x="2908300" y="588365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18161</xdr:rowOff>
    </xdr:from>
    <xdr:to>
      <xdr:col>5</xdr:col>
      <xdr:colOff>409575</xdr:colOff>
      <xdr:row>33</xdr:row>
      <xdr:rowOff>119761</xdr:rowOff>
    </xdr:to>
    <xdr:sp macro="" textlink="">
      <xdr:nvSpPr>
        <xdr:cNvPr id="65" name="フローチャート : 判断 64"/>
        <xdr:cNvSpPr/>
      </xdr:nvSpPr>
      <xdr:spPr>
        <a:xfrm>
          <a:off x="3746500" y="567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136288</xdr:rowOff>
    </xdr:from>
    <xdr:ext cx="534377" cy="259045"/>
    <xdr:sp macro="" textlink="">
      <xdr:nvSpPr>
        <xdr:cNvPr id="66" name="テキスト ボックス 65"/>
        <xdr:cNvSpPr txBox="1"/>
      </xdr:nvSpPr>
      <xdr:spPr>
        <a:xfrm>
          <a:off x="3530111" y="545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150368</xdr:rowOff>
    </xdr:from>
    <xdr:to>
      <xdr:col>4</xdr:col>
      <xdr:colOff>155575</xdr:colOff>
      <xdr:row>35</xdr:row>
      <xdr:rowOff>65659</xdr:rowOff>
    </xdr:to>
    <xdr:cxnSp macro="">
      <xdr:nvCxnSpPr>
        <xdr:cNvPr id="67" name="直線コネクタ 66"/>
        <xdr:cNvCxnSpPr/>
      </xdr:nvCxnSpPr>
      <xdr:spPr>
        <a:xfrm flipV="1">
          <a:off x="2019300" y="5979668"/>
          <a:ext cx="889000" cy="8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6223</xdr:rowOff>
    </xdr:from>
    <xdr:to>
      <xdr:col>4</xdr:col>
      <xdr:colOff>206375</xdr:colOff>
      <xdr:row>33</xdr:row>
      <xdr:rowOff>107823</xdr:rowOff>
    </xdr:to>
    <xdr:sp macro="" textlink="">
      <xdr:nvSpPr>
        <xdr:cNvPr id="68" name="フローチャート : 判断 67"/>
        <xdr:cNvSpPr/>
      </xdr:nvSpPr>
      <xdr:spPr>
        <a:xfrm>
          <a:off x="2857500" y="566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124350</xdr:rowOff>
    </xdr:from>
    <xdr:ext cx="534377" cy="259045"/>
    <xdr:sp macro="" textlink="">
      <xdr:nvSpPr>
        <xdr:cNvPr id="69" name="テキスト ボックス 68"/>
        <xdr:cNvSpPr txBox="1"/>
      </xdr:nvSpPr>
      <xdr:spPr>
        <a:xfrm>
          <a:off x="2641111" y="543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27178</xdr:rowOff>
    </xdr:from>
    <xdr:to>
      <xdr:col>2</xdr:col>
      <xdr:colOff>638175</xdr:colOff>
      <xdr:row>35</xdr:row>
      <xdr:rowOff>65659</xdr:rowOff>
    </xdr:to>
    <xdr:cxnSp macro="">
      <xdr:nvCxnSpPr>
        <xdr:cNvPr id="70" name="直線コネクタ 69"/>
        <xdr:cNvCxnSpPr/>
      </xdr:nvCxnSpPr>
      <xdr:spPr>
        <a:xfrm>
          <a:off x="1130300" y="6027928"/>
          <a:ext cx="8890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54864</xdr:rowOff>
    </xdr:from>
    <xdr:to>
      <xdr:col>3</xdr:col>
      <xdr:colOff>3175</xdr:colOff>
      <xdr:row>33</xdr:row>
      <xdr:rowOff>156464</xdr:rowOff>
    </xdr:to>
    <xdr:sp macro="" textlink="">
      <xdr:nvSpPr>
        <xdr:cNvPr id="71" name="フローチャート : 判断 70"/>
        <xdr:cNvSpPr/>
      </xdr:nvSpPr>
      <xdr:spPr>
        <a:xfrm>
          <a:off x="1968500" y="571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1541</xdr:rowOff>
    </xdr:from>
    <xdr:ext cx="534377" cy="259045"/>
    <xdr:sp macro="" textlink="">
      <xdr:nvSpPr>
        <xdr:cNvPr id="72" name="テキスト ボックス 71"/>
        <xdr:cNvSpPr txBox="1"/>
      </xdr:nvSpPr>
      <xdr:spPr>
        <a:xfrm>
          <a:off x="1752111" y="548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24003</xdr:rowOff>
    </xdr:from>
    <xdr:to>
      <xdr:col>1</xdr:col>
      <xdr:colOff>485775</xdr:colOff>
      <xdr:row>33</xdr:row>
      <xdr:rowOff>125603</xdr:rowOff>
    </xdr:to>
    <xdr:sp macro="" textlink="">
      <xdr:nvSpPr>
        <xdr:cNvPr id="73" name="フローチャート : 判断 72"/>
        <xdr:cNvSpPr/>
      </xdr:nvSpPr>
      <xdr:spPr>
        <a:xfrm>
          <a:off x="1079500" y="568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142130</xdr:rowOff>
    </xdr:from>
    <xdr:ext cx="534377" cy="259045"/>
    <xdr:sp macro="" textlink="">
      <xdr:nvSpPr>
        <xdr:cNvPr id="74" name="テキスト ボックス 73"/>
        <xdr:cNvSpPr txBox="1"/>
      </xdr:nvSpPr>
      <xdr:spPr>
        <a:xfrm>
          <a:off x="863111" y="545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91567</xdr:rowOff>
    </xdr:from>
    <xdr:to>
      <xdr:col>6</xdr:col>
      <xdr:colOff>561975</xdr:colOff>
      <xdr:row>35</xdr:row>
      <xdr:rowOff>21717</xdr:rowOff>
    </xdr:to>
    <xdr:sp macro="" textlink="">
      <xdr:nvSpPr>
        <xdr:cNvPr id="80" name="円/楕円 79"/>
        <xdr:cNvSpPr/>
      </xdr:nvSpPr>
      <xdr:spPr>
        <a:xfrm>
          <a:off x="4584700" y="592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69994</xdr:rowOff>
    </xdr:from>
    <xdr:ext cx="469744" cy="259045"/>
    <xdr:sp macro="" textlink="">
      <xdr:nvSpPr>
        <xdr:cNvPr id="81" name="議会費該当値テキスト"/>
        <xdr:cNvSpPr txBox="1"/>
      </xdr:nvSpPr>
      <xdr:spPr>
        <a:xfrm>
          <a:off x="4686300" y="589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8,979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3556</xdr:rowOff>
    </xdr:from>
    <xdr:to>
      <xdr:col>5</xdr:col>
      <xdr:colOff>409575</xdr:colOff>
      <xdr:row>34</xdr:row>
      <xdr:rowOff>105156</xdr:rowOff>
    </xdr:to>
    <xdr:sp macro="" textlink="">
      <xdr:nvSpPr>
        <xdr:cNvPr id="82" name="円/楕円 81"/>
        <xdr:cNvSpPr/>
      </xdr:nvSpPr>
      <xdr:spPr>
        <a:xfrm>
          <a:off x="3746500" y="583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96283</xdr:rowOff>
    </xdr:from>
    <xdr:ext cx="469744" cy="259045"/>
    <xdr:sp macro="" textlink="">
      <xdr:nvSpPr>
        <xdr:cNvPr id="83" name="テキスト ボックス 82"/>
        <xdr:cNvSpPr txBox="1"/>
      </xdr:nvSpPr>
      <xdr:spPr>
        <a:xfrm>
          <a:off x="3562427" y="592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99568</xdr:rowOff>
    </xdr:from>
    <xdr:to>
      <xdr:col>4</xdr:col>
      <xdr:colOff>206375</xdr:colOff>
      <xdr:row>35</xdr:row>
      <xdr:rowOff>29718</xdr:rowOff>
    </xdr:to>
    <xdr:sp macro="" textlink="">
      <xdr:nvSpPr>
        <xdr:cNvPr id="84" name="円/楕円 83"/>
        <xdr:cNvSpPr/>
      </xdr:nvSpPr>
      <xdr:spPr>
        <a:xfrm>
          <a:off x="2857500" y="592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20845</xdr:rowOff>
    </xdr:from>
    <xdr:ext cx="469744" cy="259045"/>
    <xdr:sp macro="" textlink="">
      <xdr:nvSpPr>
        <xdr:cNvPr id="85" name="テキスト ボックス 84"/>
        <xdr:cNvSpPr txBox="1"/>
      </xdr:nvSpPr>
      <xdr:spPr>
        <a:xfrm>
          <a:off x="2673427" y="602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14859</xdr:rowOff>
    </xdr:from>
    <xdr:to>
      <xdr:col>3</xdr:col>
      <xdr:colOff>3175</xdr:colOff>
      <xdr:row>35</xdr:row>
      <xdr:rowOff>116459</xdr:rowOff>
    </xdr:to>
    <xdr:sp macro="" textlink="">
      <xdr:nvSpPr>
        <xdr:cNvPr id="86" name="円/楕円 85"/>
        <xdr:cNvSpPr/>
      </xdr:nvSpPr>
      <xdr:spPr>
        <a:xfrm>
          <a:off x="1968500" y="60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107586</xdr:rowOff>
    </xdr:from>
    <xdr:ext cx="469744" cy="259045"/>
    <xdr:sp macro="" textlink="">
      <xdr:nvSpPr>
        <xdr:cNvPr id="87" name="テキスト ボックス 86"/>
        <xdr:cNvSpPr txBox="1"/>
      </xdr:nvSpPr>
      <xdr:spPr>
        <a:xfrm>
          <a:off x="1784427" y="610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8,233</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147828</xdr:rowOff>
    </xdr:from>
    <xdr:to>
      <xdr:col>1</xdr:col>
      <xdr:colOff>485775</xdr:colOff>
      <xdr:row>35</xdr:row>
      <xdr:rowOff>77978</xdr:rowOff>
    </xdr:to>
    <xdr:sp macro="" textlink="">
      <xdr:nvSpPr>
        <xdr:cNvPr id="88" name="円/楕円 87"/>
        <xdr:cNvSpPr/>
      </xdr:nvSpPr>
      <xdr:spPr>
        <a:xfrm>
          <a:off x="1079500" y="597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69105</xdr:rowOff>
    </xdr:from>
    <xdr:ext cx="469744" cy="259045"/>
    <xdr:sp macro="" textlink="">
      <xdr:nvSpPr>
        <xdr:cNvPr id="89" name="テキスト ボックス 88"/>
        <xdr:cNvSpPr txBox="1"/>
      </xdr:nvSpPr>
      <xdr:spPr>
        <a:xfrm>
          <a:off x="895427" y="6069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143684</xdr:rowOff>
    </xdr:from>
    <xdr:to>
      <xdr:col>6</xdr:col>
      <xdr:colOff>510540</xdr:colOff>
      <xdr:row>58</xdr:row>
      <xdr:rowOff>115639</xdr:rowOff>
    </xdr:to>
    <xdr:cxnSp macro="">
      <xdr:nvCxnSpPr>
        <xdr:cNvPr id="111" name="直線コネクタ 110"/>
        <xdr:cNvCxnSpPr/>
      </xdr:nvCxnSpPr>
      <xdr:spPr>
        <a:xfrm flipV="1">
          <a:off x="4633595" y="8716184"/>
          <a:ext cx="1270" cy="1343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133217</xdr:rowOff>
    </xdr:from>
    <xdr:ext cx="534377" cy="259045"/>
    <xdr:sp macro="" textlink="">
      <xdr:nvSpPr>
        <xdr:cNvPr id="112" name="総務費最小値テキスト"/>
        <xdr:cNvSpPr txBox="1"/>
      </xdr:nvSpPr>
      <xdr:spPr>
        <a:xfrm>
          <a:off x="4686300" y="1007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52,627</a:t>
          </a:r>
          <a:endParaRPr kumimoji="1" lang="ja-JP" altLang="en-US" sz="1000" b="1">
            <a:latin typeface="ＭＳ Ｐゴシック"/>
          </a:endParaRPr>
        </a:p>
      </xdr:txBody>
    </xdr:sp>
    <xdr:clientData/>
  </xdr:oneCellAnchor>
  <xdr:twoCellAnchor>
    <xdr:from>
      <xdr:col>6</xdr:col>
      <xdr:colOff>422275</xdr:colOff>
      <xdr:row>58</xdr:row>
      <xdr:rowOff>115639</xdr:rowOff>
    </xdr:from>
    <xdr:to>
      <xdr:col>6</xdr:col>
      <xdr:colOff>600075</xdr:colOff>
      <xdr:row>58</xdr:row>
      <xdr:rowOff>115639</xdr:rowOff>
    </xdr:to>
    <xdr:cxnSp macro="">
      <xdr:nvCxnSpPr>
        <xdr:cNvPr id="113" name="直線コネクタ 112"/>
        <xdr:cNvCxnSpPr/>
      </xdr:nvCxnSpPr>
      <xdr:spPr>
        <a:xfrm>
          <a:off x="4546600" y="10059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90361</xdr:rowOff>
    </xdr:from>
    <xdr:ext cx="690189" cy="259045"/>
    <xdr:sp macro="" textlink="">
      <xdr:nvSpPr>
        <xdr:cNvPr id="114" name="総務費最大値テキスト"/>
        <xdr:cNvSpPr txBox="1"/>
      </xdr:nvSpPr>
      <xdr:spPr>
        <a:xfrm>
          <a:off x="4686300" y="84914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2,991,286</a:t>
          </a:r>
          <a:endParaRPr kumimoji="1" lang="ja-JP" altLang="en-US" sz="1000" b="1">
            <a:latin typeface="ＭＳ Ｐゴシック"/>
          </a:endParaRPr>
        </a:p>
      </xdr:txBody>
    </xdr:sp>
    <xdr:clientData/>
  </xdr:oneCellAnchor>
  <xdr:twoCellAnchor>
    <xdr:from>
      <xdr:col>6</xdr:col>
      <xdr:colOff>422275</xdr:colOff>
      <xdr:row>50</xdr:row>
      <xdr:rowOff>143684</xdr:rowOff>
    </xdr:from>
    <xdr:to>
      <xdr:col>6</xdr:col>
      <xdr:colOff>600075</xdr:colOff>
      <xdr:row>50</xdr:row>
      <xdr:rowOff>143684</xdr:rowOff>
    </xdr:to>
    <xdr:cxnSp macro="">
      <xdr:nvCxnSpPr>
        <xdr:cNvPr id="115" name="直線コネクタ 114"/>
        <xdr:cNvCxnSpPr/>
      </xdr:nvCxnSpPr>
      <xdr:spPr>
        <a:xfrm>
          <a:off x="4546600" y="8716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125811</xdr:rowOff>
    </xdr:from>
    <xdr:to>
      <xdr:col>6</xdr:col>
      <xdr:colOff>511175</xdr:colOff>
      <xdr:row>58</xdr:row>
      <xdr:rowOff>14660</xdr:rowOff>
    </xdr:to>
    <xdr:cxnSp macro="">
      <xdr:nvCxnSpPr>
        <xdr:cNvPr id="116" name="直線コネクタ 115"/>
        <xdr:cNvCxnSpPr/>
      </xdr:nvCxnSpPr>
      <xdr:spPr>
        <a:xfrm flipV="1">
          <a:off x="3797300" y="9898461"/>
          <a:ext cx="838200" cy="6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6218</xdr:rowOff>
    </xdr:from>
    <xdr:ext cx="599010" cy="259045"/>
    <xdr:sp macro="" textlink="">
      <xdr:nvSpPr>
        <xdr:cNvPr id="117" name="総務費平均値テキスト"/>
        <xdr:cNvSpPr txBox="1"/>
      </xdr:nvSpPr>
      <xdr:spPr>
        <a:xfrm>
          <a:off x="4686300" y="99503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133,661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27791</xdr:rowOff>
    </xdr:from>
    <xdr:to>
      <xdr:col>6</xdr:col>
      <xdr:colOff>561975</xdr:colOff>
      <xdr:row>58</xdr:row>
      <xdr:rowOff>129391</xdr:rowOff>
    </xdr:to>
    <xdr:sp macro="" textlink="">
      <xdr:nvSpPr>
        <xdr:cNvPr id="118" name="フローチャート : 判断 117"/>
        <xdr:cNvSpPr/>
      </xdr:nvSpPr>
      <xdr:spPr>
        <a:xfrm>
          <a:off x="4584700" y="9971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14660</xdr:rowOff>
    </xdr:from>
    <xdr:to>
      <xdr:col>5</xdr:col>
      <xdr:colOff>358775</xdr:colOff>
      <xdr:row>58</xdr:row>
      <xdr:rowOff>17015</xdr:rowOff>
    </xdr:to>
    <xdr:cxnSp macro="">
      <xdr:nvCxnSpPr>
        <xdr:cNvPr id="119" name="直線コネクタ 118"/>
        <xdr:cNvCxnSpPr/>
      </xdr:nvCxnSpPr>
      <xdr:spPr>
        <a:xfrm flipV="1">
          <a:off x="2908300" y="9958760"/>
          <a:ext cx="889000" cy="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12718</xdr:rowOff>
    </xdr:from>
    <xdr:to>
      <xdr:col>5</xdr:col>
      <xdr:colOff>409575</xdr:colOff>
      <xdr:row>58</xdr:row>
      <xdr:rowOff>114318</xdr:rowOff>
    </xdr:to>
    <xdr:sp macro="" textlink="">
      <xdr:nvSpPr>
        <xdr:cNvPr id="120" name="フローチャート : 判断 119"/>
        <xdr:cNvSpPr/>
      </xdr:nvSpPr>
      <xdr:spPr>
        <a:xfrm>
          <a:off x="3746500" y="995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105445</xdr:rowOff>
    </xdr:from>
    <xdr:ext cx="599010" cy="259045"/>
    <xdr:sp macro="" textlink="">
      <xdr:nvSpPr>
        <xdr:cNvPr id="121" name="テキスト ボックス 120"/>
        <xdr:cNvSpPr txBox="1"/>
      </xdr:nvSpPr>
      <xdr:spPr>
        <a:xfrm>
          <a:off x="3497794" y="1004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125567</xdr:rowOff>
    </xdr:from>
    <xdr:to>
      <xdr:col>4</xdr:col>
      <xdr:colOff>155575</xdr:colOff>
      <xdr:row>58</xdr:row>
      <xdr:rowOff>17015</xdr:rowOff>
    </xdr:to>
    <xdr:cxnSp macro="">
      <xdr:nvCxnSpPr>
        <xdr:cNvPr id="122" name="直線コネクタ 121"/>
        <xdr:cNvCxnSpPr/>
      </xdr:nvCxnSpPr>
      <xdr:spPr>
        <a:xfrm>
          <a:off x="2019300" y="9898217"/>
          <a:ext cx="889000" cy="6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18915</xdr:rowOff>
    </xdr:from>
    <xdr:to>
      <xdr:col>4</xdr:col>
      <xdr:colOff>206375</xdr:colOff>
      <xdr:row>58</xdr:row>
      <xdr:rowOff>120515</xdr:rowOff>
    </xdr:to>
    <xdr:sp macro="" textlink="">
      <xdr:nvSpPr>
        <xdr:cNvPr id="123" name="フローチャート : 判断 122"/>
        <xdr:cNvSpPr/>
      </xdr:nvSpPr>
      <xdr:spPr>
        <a:xfrm>
          <a:off x="2857500" y="99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111642</xdr:rowOff>
    </xdr:from>
    <xdr:ext cx="599010" cy="259045"/>
    <xdr:sp macro="" textlink="">
      <xdr:nvSpPr>
        <xdr:cNvPr id="124" name="テキスト ボックス 123"/>
        <xdr:cNvSpPr txBox="1"/>
      </xdr:nvSpPr>
      <xdr:spPr>
        <a:xfrm>
          <a:off x="2608794" y="1005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125567</xdr:rowOff>
    </xdr:from>
    <xdr:to>
      <xdr:col>2</xdr:col>
      <xdr:colOff>638175</xdr:colOff>
      <xdr:row>57</xdr:row>
      <xdr:rowOff>154752</xdr:rowOff>
    </xdr:to>
    <xdr:cxnSp macro="">
      <xdr:nvCxnSpPr>
        <xdr:cNvPr id="125" name="直線コネクタ 124"/>
        <xdr:cNvCxnSpPr/>
      </xdr:nvCxnSpPr>
      <xdr:spPr>
        <a:xfrm flipV="1">
          <a:off x="1130300" y="9898217"/>
          <a:ext cx="889000" cy="2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13506</xdr:rowOff>
    </xdr:from>
    <xdr:to>
      <xdr:col>3</xdr:col>
      <xdr:colOff>3175</xdr:colOff>
      <xdr:row>58</xdr:row>
      <xdr:rowOff>115106</xdr:rowOff>
    </xdr:to>
    <xdr:sp macro="" textlink="">
      <xdr:nvSpPr>
        <xdr:cNvPr id="126" name="フローチャート : 判断 125"/>
        <xdr:cNvSpPr/>
      </xdr:nvSpPr>
      <xdr:spPr>
        <a:xfrm>
          <a:off x="1968500" y="995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106233</xdr:rowOff>
    </xdr:from>
    <xdr:ext cx="599010" cy="259045"/>
    <xdr:sp macro="" textlink="">
      <xdr:nvSpPr>
        <xdr:cNvPr id="127" name="テキスト ボックス 126"/>
        <xdr:cNvSpPr txBox="1"/>
      </xdr:nvSpPr>
      <xdr:spPr>
        <a:xfrm>
          <a:off x="1719794" y="10050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21058</xdr:rowOff>
    </xdr:from>
    <xdr:to>
      <xdr:col>1</xdr:col>
      <xdr:colOff>485775</xdr:colOff>
      <xdr:row>58</xdr:row>
      <xdr:rowOff>122658</xdr:rowOff>
    </xdr:to>
    <xdr:sp macro="" textlink="">
      <xdr:nvSpPr>
        <xdr:cNvPr id="128" name="フローチャート : 判断 127"/>
        <xdr:cNvSpPr/>
      </xdr:nvSpPr>
      <xdr:spPr>
        <a:xfrm>
          <a:off x="1079500" y="996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113785</xdr:rowOff>
    </xdr:from>
    <xdr:ext cx="599010" cy="259045"/>
    <xdr:sp macro="" textlink="">
      <xdr:nvSpPr>
        <xdr:cNvPr id="129" name="テキスト ボックス 128"/>
        <xdr:cNvSpPr txBox="1"/>
      </xdr:nvSpPr>
      <xdr:spPr>
        <a:xfrm>
          <a:off x="830794" y="10057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75011</xdr:rowOff>
    </xdr:from>
    <xdr:to>
      <xdr:col>6</xdr:col>
      <xdr:colOff>561975</xdr:colOff>
      <xdr:row>58</xdr:row>
      <xdr:rowOff>5161</xdr:rowOff>
    </xdr:to>
    <xdr:sp macro="" textlink="">
      <xdr:nvSpPr>
        <xdr:cNvPr id="135" name="円/楕円 134"/>
        <xdr:cNvSpPr/>
      </xdr:nvSpPr>
      <xdr:spPr>
        <a:xfrm>
          <a:off x="4584700" y="984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97888</xdr:rowOff>
    </xdr:from>
    <xdr:ext cx="599010" cy="259045"/>
    <xdr:sp macro="" textlink="">
      <xdr:nvSpPr>
        <xdr:cNvPr id="136" name="総務費該当値テキスト"/>
        <xdr:cNvSpPr txBox="1"/>
      </xdr:nvSpPr>
      <xdr:spPr>
        <a:xfrm>
          <a:off x="4686300" y="9699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405,379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135310</xdr:rowOff>
    </xdr:from>
    <xdr:to>
      <xdr:col>5</xdr:col>
      <xdr:colOff>409575</xdr:colOff>
      <xdr:row>58</xdr:row>
      <xdr:rowOff>65460</xdr:rowOff>
    </xdr:to>
    <xdr:sp macro="" textlink="">
      <xdr:nvSpPr>
        <xdr:cNvPr id="137" name="円/楕円 136"/>
        <xdr:cNvSpPr/>
      </xdr:nvSpPr>
      <xdr:spPr>
        <a:xfrm>
          <a:off x="3746500" y="990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81987</xdr:rowOff>
    </xdr:from>
    <xdr:ext cx="599010" cy="259045"/>
    <xdr:sp macro="" textlink="">
      <xdr:nvSpPr>
        <xdr:cNvPr id="138" name="テキスト ボックス 137"/>
        <xdr:cNvSpPr txBox="1"/>
      </xdr:nvSpPr>
      <xdr:spPr>
        <a:xfrm>
          <a:off x="3497794" y="9683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273,491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137665</xdr:rowOff>
    </xdr:from>
    <xdr:to>
      <xdr:col>4</xdr:col>
      <xdr:colOff>206375</xdr:colOff>
      <xdr:row>58</xdr:row>
      <xdr:rowOff>67815</xdr:rowOff>
    </xdr:to>
    <xdr:sp macro="" textlink="">
      <xdr:nvSpPr>
        <xdr:cNvPr id="139" name="円/楕円 138"/>
        <xdr:cNvSpPr/>
      </xdr:nvSpPr>
      <xdr:spPr>
        <a:xfrm>
          <a:off x="2857500" y="991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84342</xdr:rowOff>
    </xdr:from>
    <xdr:ext cx="599010" cy="259045"/>
    <xdr:sp macro="" textlink="">
      <xdr:nvSpPr>
        <xdr:cNvPr id="140" name="テキスト ボックス 139"/>
        <xdr:cNvSpPr txBox="1"/>
      </xdr:nvSpPr>
      <xdr:spPr>
        <a:xfrm>
          <a:off x="2608794" y="9685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268,339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74767</xdr:rowOff>
    </xdr:from>
    <xdr:to>
      <xdr:col>3</xdr:col>
      <xdr:colOff>3175</xdr:colOff>
      <xdr:row>58</xdr:row>
      <xdr:rowOff>4917</xdr:rowOff>
    </xdr:to>
    <xdr:sp macro="" textlink="">
      <xdr:nvSpPr>
        <xdr:cNvPr id="141" name="円/楕円 140"/>
        <xdr:cNvSpPr/>
      </xdr:nvSpPr>
      <xdr:spPr>
        <a:xfrm>
          <a:off x="1968500" y="984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21444</xdr:rowOff>
    </xdr:from>
    <xdr:ext cx="599010" cy="259045"/>
    <xdr:sp macro="" textlink="">
      <xdr:nvSpPr>
        <xdr:cNvPr id="142" name="テキスト ボックス 141"/>
        <xdr:cNvSpPr txBox="1"/>
      </xdr:nvSpPr>
      <xdr:spPr>
        <a:xfrm>
          <a:off x="1719794" y="962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405,912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103952</xdr:rowOff>
    </xdr:from>
    <xdr:to>
      <xdr:col>1</xdr:col>
      <xdr:colOff>485775</xdr:colOff>
      <xdr:row>58</xdr:row>
      <xdr:rowOff>34102</xdr:rowOff>
    </xdr:to>
    <xdr:sp macro="" textlink="">
      <xdr:nvSpPr>
        <xdr:cNvPr id="143" name="円/楕円 142"/>
        <xdr:cNvSpPr/>
      </xdr:nvSpPr>
      <xdr:spPr>
        <a:xfrm>
          <a:off x="1079500" y="987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50629</xdr:rowOff>
    </xdr:from>
    <xdr:ext cx="599010" cy="259045"/>
    <xdr:sp macro="" textlink="">
      <xdr:nvSpPr>
        <xdr:cNvPr id="144" name="テキスト ボックス 143"/>
        <xdr:cNvSpPr txBox="1"/>
      </xdr:nvSpPr>
      <xdr:spPr>
        <a:xfrm>
          <a:off x="830794" y="9651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342,079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169,290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2873</xdr:rowOff>
    </xdr:from>
    <xdr:to>
      <xdr:col>6</xdr:col>
      <xdr:colOff>510540</xdr:colOff>
      <xdr:row>78</xdr:row>
      <xdr:rowOff>142604</xdr:rowOff>
    </xdr:to>
    <xdr:cxnSp macro="">
      <xdr:nvCxnSpPr>
        <xdr:cNvPr id="167" name="直線コネクタ 166"/>
        <xdr:cNvCxnSpPr/>
      </xdr:nvCxnSpPr>
      <xdr:spPr>
        <a:xfrm flipV="1">
          <a:off x="4633595" y="12347273"/>
          <a:ext cx="1270" cy="1168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146431</xdr:rowOff>
    </xdr:from>
    <xdr:ext cx="534377" cy="259045"/>
    <xdr:sp macro="" textlink="">
      <xdr:nvSpPr>
        <xdr:cNvPr id="168" name="民生費最小値テキスト"/>
        <xdr:cNvSpPr txBox="1"/>
      </xdr:nvSpPr>
      <xdr:spPr>
        <a:xfrm>
          <a:off x="4686300" y="1351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99,365</a:t>
          </a:r>
          <a:endParaRPr kumimoji="1" lang="ja-JP" altLang="en-US" sz="1000" b="1">
            <a:latin typeface="ＭＳ Ｐゴシック"/>
          </a:endParaRPr>
        </a:p>
      </xdr:txBody>
    </xdr:sp>
    <xdr:clientData/>
  </xdr:oneCellAnchor>
  <xdr:twoCellAnchor>
    <xdr:from>
      <xdr:col>6</xdr:col>
      <xdr:colOff>422275</xdr:colOff>
      <xdr:row>78</xdr:row>
      <xdr:rowOff>142604</xdr:rowOff>
    </xdr:from>
    <xdr:to>
      <xdr:col>6</xdr:col>
      <xdr:colOff>600075</xdr:colOff>
      <xdr:row>78</xdr:row>
      <xdr:rowOff>142604</xdr:rowOff>
    </xdr:to>
    <xdr:cxnSp macro="">
      <xdr:nvCxnSpPr>
        <xdr:cNvPr id="169" name="直線コネクタ 168"/>
        <xdr:cNvCxnSpPr/>
      </xdr:nvCxnSpPr>
      <xdr:spPr>
        <a:xfrm>
          <a:off x="4546600" y="1351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121000</xdr:rowOff>
    </xdr:from>
    <xdr:ext cx="599010" cy="259045"/>
    <xdr:sp macro="" textlink="">
      <xdr:nvSpPr>
        <xdr:cNvPr id="170" name="民生費最大値テキスト"/>
        <xdr:cNvSpPr txBox="1"/>
      </xdr:nvSpPr>
      <xdr:spPr>
        <a:xfrm>
          <a:off x="4686300" y="1212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354,927</a:t>
          </a:r>
          <a:endParaRPr kumimoji="1" lang="ja-JP" altLang="en-US" sz="1000" b="1">
            <a:latin typeface="ＭＳ Ｐゴシック"/>
          </a:endParaRPr>
        </a:p>
      </xdr:txBody>
    </xdr:sp>
    <xdr:clientData/>
  </xdr:oneCellAnchor>
  <xdr:twoCellAnchor>
    <xdr:from>
      <xdr:col>6</xdr:col>
      <xdr:colOff>422275</xdr:colOff>
      <xdr:row>72</xdr:row>
      <xdr:rowOff>2873</xdr:rowOff>
    </xdr:from>
    <xdr:to>
      <xdr:col>6</xdr:col>
      <xdr:colOff>600075</xdr:colOff>
      <xdr:row>72</xdr:row>
      <xdr:rowOff>2873</xdr:rowOff>
    </xdr:to>
    <xdr:cxnSp macro="">
      <xdr:nvCxnSpPr>
        <xdr:cNvPr id="171" name="直線コネクタ 170"/>
        <xdr:cNvCxnSpPr/>
      </xdr:nvCxnSpPr>
      <xdr:spPr>
        <a:xfrm>
          <a:off x="4546600" y="1234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66470</xdr:rowOff>
    </xdr:from>
    <xdr:to>
      <xdr:col>6</xdr:col>
      <xdr:colOff>511175</xdr:colOff>
      <xdr:row>76</xdr:row>
      <xdr:rowOff>99284</xdr:rowOff>
    </xdr:to>
    <xdr:cxnSp macro="">
      <xdr:nvCxnSpPr>
        <xdr:cNvPr id="172" name="直線コネクタ 171"/>
        <xdr:cNvCxnSpPr/>
      </xdr:nvCxnSpPr>
      <xdr:spPr>
        <a:xfrm flipV="1">
          <a:off x="3797300" y="13096670"/>
          <a:ext cx="838200" cy="3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136154</xdr:rowOff>
    </xdr:from>
    <xdr:ext cx="599010" cy="259045"/>
    <xdr:sp macro="" textlink="">
      <xdr:nvSpPr>
        <xdr:cNvPr id="173" name="民生費平均値テキスト"/>
        <xdr:cNvSpPr txBox="1"/>
      </xdr:nvSpPr>
      <xdr:spPr>
        <a:xfrm>
          <a:off x="4686300" y="13166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159,946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157727</xdr:rowOff>
    </xdr:from>
    <xdr:to>
      <xdr:col>6</xdr:col>
      <xdr:colOff>561975</xdr:colOff>
      <xdr:row>77</xdr:row>
      <xdr:rowOff>87877</xdr:rowOff>
    </xdr:to>
    <xdr:sp macro="" textlink="">
      <xdr:nvSpPr>
        <xdr:cNvPr id="174" name="フローチャート : 判断 173"/>
        <xdr:cNvSpPr/>
      </xdr:nvSpPr>
      <xdr:spPr>
        <a:xfrm>
          <a:off x="4584700" y="131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80607</xdr:rowOff>
    </xdr:from>
    <xdr:to>
      <xdr:col>5</xdr:col>
      <xdr:colOff>358775</xdr:colOff>
      <xdr:row>76</xdr:row>
      <xdr:rowOff>99284</xdr:rowOff>
    </xdr:to>
    <xdr:cxnSp macro="">
      <xdr:nvCxnSpPr>
        <xdr:cNvPr id="175" name="直線コネクタ 174"/>
        <xdr:cNvCxnSpPr/>
      </xdr:nvCxnSpPr>
      <xdr:spPr>
        <a:xfrm>
          <a:off x="2908300" y="13110807"/>
          <a:ext cx="889000" cy="18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100966</xdr:rowOff>
    </xdr:from>
    <xdr:to>
      <xdr:col>5</xdr:col>
      <xdr:colOff>409575</xdr:colOff>
      <xdr:row>77</xdr:row>
      <xdr:rowOff>31116</xdr:rowOff>
    </xdr:to>
    <xdr:sp macro="" textlink="">
      <xdr:nvSpPr>
        <xdr:cNvPr id="176" name="フローチャート : 判断 175"/>
        <xdr:cNvSpPr/>
      </xdr:nvSpPr>
      <xdr:spPr>
        <a:xfrm>
          <a:off x="3746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22243</xdr:rowOff>
    </xdr:from>
    <xdr:ext cx="599010" cy="259045"/>
    <xdr:sp macro="" textlink="">
      <xdr:nvSpPr>
        <xdr:cNvPr id="177" name="テキスト ボックス 176"/>
        <xdr:cNvSpPr txBox="1"/>
      </xdr:nvSpPr>
      <xdr:spPr>
        <a:xfrm>
          <a:off x="3497794"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80607</xdr:rowOff>
    </xdr:from>
    <xdr:to>
      <xdr:col>4</xdr:col>
      <xdr:colOff>155575</xdr:colOff>
      <xdr:row>77</xdr:row>
      <xdr:rowOff>87309</xdr:rowOff>
    </xdr:to>
    <xdr:cxnSp macro="">
      <xdr:nvCxnSpPr>
        <xdr:cNvPr id="178" name="直線コネクタ 177"/>
        <xdr:cNvCxnSpPr/>
      </xdr:nvCxnSpPr>
      <xdr:spPr>
        <a:xfrm flipV="1">
          <a:off x="2019300" y="13110807"/>
          <a:ext cx="889000" cy="17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98808</xdr:rowOff>
    </xdr:from>
    <xdr:to>
      <xdr:col>4</xdr:col>
      <xdr:colOff>206375</xdr:colOff>
      <xdr:row>77</xdr:row>
      <xdr:rowOff>28958</xdr:rowOff>
    </xdr:to>
    <xdr:sp macro="" textlink="">
      <xdr:nvSpPr>
        <xdr:cNvPr id="179" name="フローチャート : 判断 178"/>
        <xdr:cNvSpPr/>
      </xdr:nvSpPr>
      <xdr:spPr>
        <a:xfrm>
          <a:off x="2857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20085</xdr:rowOff>
    </xdr:from>
    <xdr:ext cx="599010" cy="259045"/>
    <xdr:sp macro="" textlink="">
      <xdr:nvSpPr>
        <xdr:cNvPr id="180" name="テキスト ボックス 179"/>
        <xdr:cNvSpPr txBox="1"/>
      </xdr:nvSpPr>
      <xdr:spPr>
        <a:xfrm>
          <a:off x="2608794"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87309</xdr:rowOff>
    </xdr:from>
    <xdr:to>
      <xdr:col>2</xdr:col>
      <xdr:colOff>638175</xdr:colOff>
      <xdr:row>77</xdr:row>
      <xdr:rowOff>115633</xdr:rowOff>
    </xdr:to>
    <xdr:cxnSp macro="">
      <xdr:nvCxnSpPr>
        <xdr:cNvPr id="181" name="直線コネクタ 180"/>
        <xdr:cNvCxnSpPr/>
      </xdr:nvCxnSpPr>
      <xdr:spPr>
        <a:xfrm flipV="1">
          <a:off x="1130300" y="13288959"/>
          <a:ext cx="889000" cy="2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156263</xdr:rowOff>
    </xdr:from>
    <xdr:to>
      <xdr:col>3</xdr:col>
      <xdr:colOff>3175</xdr:colOff>
      <xdr:row>77</xdr:row>
      <xdr:rowOff>86413</xdr:rowOff>
    </xdr:to>
    <xdr:sp macro="" textlink="">
      <xdr:nvSpPr>
        <xdr:cNvPr id="182" name="フローチャート : 判断 181"/>
        <xdr:cNvSpPr/>
      </xdr:nvSpPr>
      <xdr:spPr>
        <a:xfrm>
          <a:off x="1968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102941</xdr:rowOff>
    </xdr:from>
    <xdr:ext cx="599010" cy="259045"/>
    <xdr:sp macro="" textlink="">
      <xdr:nvSpPr>
        <xdr:cNvPr id="183" name="テキスト ボックス 182"/>
        <xdr:cNvSpPr txBox="1"/>
      </xdr:nvSpPr>
      <xdr:spPr>
        <a:xfrm>
          <a:off x="1719794"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171031</xdr:rowOff>
    </xdr:from>
    <xdr:to>
      <xdr:col>1</xdr:col>
      <xdr:colOff>485775</xdr:colOff>
      <xdr:row>77</xdr:row>
      <xdr:rowOff>101181</xdr:rowOff>
    </xdr:to>
    <xdr:sp macro="" textlink="">
      <xdr:nvSpPr>
        <xdr:cNvPr id="184" name="フローチャート : 判断 183"/>
        <xdr:cNvSpPr/>
      </xdr:nvSpPr>
      <xdr:spPr>
        <a:xfrm>
          <a:off x="1079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117708</xdr:rowOff>
    </xdr:from>
    <xdr:ext cx="599010" cy="259045"/>
    <xdr:sp macro="" textlink="">
      <xdr:nvSpPr>
        <xdr:cNvPr id="185" name="テキスト ボックス 184"/>
        <xdr:cNvSpPr txBox="1"/>
      </xdr:nvSpPr>
      <xdr:spPr>
        <a:xfrm>
          <a:off x="830794" y="1297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15670</xdr:rowOff>
    </xdr:from>
    <xdr:to>
      <xdr:col>6</xdr:col>
      <xdr:colOff>561975</xdr:colOff>
      <xdr:row>76</xdr:row>
      <xdr:rowOff>117270</xdr:rowOff>
    </xdr:to>
    <xdr:sp macro="" textlink="">
      <xdr:nvSpPr>
        <xdr:cNvPr id="191" name="円/楕円 190"/>
        <xdr:cNvSpPr/>
      </xdr:nvSpPr>
      <xdr:spPr>
        <a:xfrm>
          <a:off x="4584700" y="1304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38547</xdr:rowOff>
    </xdr:from>
    <xdr:ext cx="599010" cy="259045"/>
    <xdr:sp macro="" textlink="">
      <xdr:nvSpPr>
        <xdr:cNvPr id="192" name="民生費該当値テキスト"/>
        <xdr:cNvSpPr txBox="1"/>
      </xdr:nvSpPr>
      <xdr:spPr>
        <a:xfrm>
          <a:off x="4686300" y="12897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191,017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48484</xdr:rowOff>
    </xdr:from>
    <xdr:to>
      <xdr:col>5</xdr:col>
      <xdr:colOff>409575</xdr:colOff>
      <xdr:row>76</xdr:row>
      <xdr:rowOff>150084</xdr:rowOff>
    </xdr:to>
    <xdr:sp macro="" textlink="">
      <xdr:nvSpPr>
        <xdr:cNvPr id="193" name="円/楕円 192"/>
        <xdr:cNvSpPr/>
      </xdr:nvSpPr>
      <xdr:spPr>
        <a:xfrm>
          <a:off x="3746500" y="1307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166611</xdr:rowOff>
    </xdr:from>
    <xdr:ext cx="599010" cy="259045"/>
    <xdr:sp macro="" textlink="">
      <xdr:nvSpPr>
        <xdr:cNvPr id="194" name="テキスト ボックス 193"/>
        <xdr:cNvSpPr txBox="1"/>
      </xdr:nvSpPr>
      <xdr:spPr>
        <a:xfrm>
          <a:off x="3497794" y="12853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183,840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29807</xdr:rowOff>
    </xdr:from>
    <xdr:to>
      <xdr:col>4</xdr:col>
      <xdr:colOff>206375</xdr:colOff>
      <xdr:row>76</xdr:row>
      <xdr:rowOff>131407</xdr:rowOff>
    </xdr:to>
    <xdr:sp macro="" textlink="">
      <xdr:nvSpPr>
        <xdr:cNvPr id="195" name="円/楕円 194"/>
        <xdr:cNvSpPr/>
      </xdr:nvSpPr>
      <xdr:spPr>
        <a:xfrm>
          <a:off x="2857500" y="1306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147934</xdr:rowOff>
    </xdr:from>
    <xdr:ext cx="599010" cy="259045"/>
    <xdr:sp macro="" textlink="">
      <xdr:nvSpPr>
        <xdr:cNvPr id="196" name="テキスト ボックス 195"/>
        <xdr:cNvSpPr txBox="1"/>
      </xdr:nvSpPr>
      <xdr:spPr>
        <a:xfrm>
          <a:off x="2608794" y="1283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187,925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36509</xdr:rowOff>
    </xdr:from>
    <xdr:to>
      <xdr:col>3</xdr:col>
      <xdr:colOff>3175</xdr:colOff>
      <xdr:row>77</xdr:row>
      <xdr:rowOff>138109</xdr:rowOff>
    </xdr:to>
    <xdr:sp macro="" textlink="">
      <xdr:nvSpPr>
        <xdr:cNvPr id="197" name="円/楕円 196"/>
        <xdr:cNvSpPr/>
      </xdr:nvSpPr>
      <xdr:spPr>
        <a:xfrm>
          <a:off x="1968500" y="1323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129236</xdr:rowOff>
    </xdr:from>
    <xdr:ext cx="599010" cy="259045"/>
    <xdr:sp macro="" textlink="">
      <xdr:nvSpPr>
        <xdr:cNvPr id="198" name="テキスト ボックス 197"/>
        <xdr:cNvSpPr txBox="1"/>
      </xdr:nvSpPr>
      <xdr:spPr>
        <a:xfrm>
          <a:off x="1719794" y="13330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148,959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64833</xdr:rowOff>
    </xdr:from>
    <xdr:to>
      <xdr:col>1</xdr:col>
      <xdr:colOff>485775</xdr:colOff>
      <xdr:row>77</xdr:row>
      <xdr:rowOff>166433</xdr:rowOff>
    </xdr:to>
    <xdr:sp macro="" textlink="">
      <xdr:nvSpPr>
        <xdr:cNvPr id="199" name="円/楕円 198"/>
        <xdr:cNvSpPr/>
      </xdr:nvSpPr>
      <xdr:spPr>
        <a:xfrm>
          <a:off x="1079500" y="1326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157560</xdr:rowOff>
    </xdr:from>
    <xdr:ext cx="599010" cy="259045"/>
    <xdr:sp macro="" textlink="">
      <xdr:nvSpPr>
        <xdr:cNvPr id="200" name="テキスト ボックス 199"/>
        <xdr:cNvSpPr txBox="1"/>
      </xdr:nvSpPr>
      <xdr:spPr>
        <a:xfrm>
          <a:off x="830794" y="13359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142,764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30496</xdr:rowOff>
    </xdr:from>
    <xdr:to>
      <xdr:col>6</xdr:col>
      <xdr:colOff>510540</xdr:colOff>
      <xdr:row>98</xdr:row>
      <xdr:rowOff>91991</xdr:rowOff>
    </xdr:to>
    <xdr:cxnSp macro="">
      <xdr:nvCxnSpPr>
        <xdr:cNvPr id="222" name="直線コネクタ 221"/>
        <xdr:cNvCxnSpPr/>
      </xdr:nvCxnSpPr>
      <xdr:spPr>
        <a:xfrm flipV="1">
          <a:off x="4633595" y="15632446"/>
          <a:ext cx="1270" cy="1261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95818</xdr:rowOff>
    </xdr:from>
    <xdr:ext cx="534377" cy="259045"/>
    <xdr:sp macro="" textlink="">
      <xdr:nvSpPr>
        <xdr:cNvPr id="223" name="衛生費最小値テキスト"/>
        <xdr:cNvSpPr txBox="1"/>
      </xdr:nvSpPr>
      <xdr:spPr>
        <a:xfrm>
          <a:off x="4686300" y="1689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20,870</a:t>
          </a:r>
          <a:endParaRPr kumimoji="1" lang="ja-JP" altLang="en-US" sz="1000" b="1">
            <a:latin typeface="ＭＳ Ｐゴシック"/>
          </a:endParaRPr>
        </a:p>
      </xdr:txBody>
    </xdr:sp>
    <xdr:clientData/>
  </xdr:oneCellAnchor>
  <xdr:twoCellAnchor>
    <xdr:from>
      <xdr:col>6</xdr:col>
      <xdr:colOff>422275</xdr:colOff>
      <xdr:row>98</xdr:row>
      <xdr:rowOff>91991</xdr:rowOff>
    </xdr:from>
    <xdr:to>
      <xdr:col>6</xdr:col>
      <xdr:colOff>600075</xdr:colOff>
      <xdr:row>98</xdr:row>
      <xdr:rowOff>91991</xdr:rowOff>
    </xdr:to>
    <xdr:cxnSp macro="">
      <xdr:nvCxnSpPr>
        <xdr:cNvPr id="224" name="直線コネクタ 223"/>
        <xdr:cNvCxnSpPr/>
      </xdr:nvCxnSpPr>
      <xdr:spPr>
        <a:xfrm>
          <a:off x="4546600" y="1689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148623</xdr:rowOff>
    </xdr:from>
    <xdr:ext cx="599010" cy="259045"/>
    <xdr:sp macro="" textlink="">
      <xdr:nvSpPr>
        <xdr:cNvPr id="225" name="衛生費最大値テキスト"/>
        <xdr:cNvSpPr txBox="1"/>
      </xdr:nvSpPr>
      <xdr:spPr>
        <a:xfrm>
          <a:off x="4686300" y="1540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572,771</a:t>
          </a:r>
          <a:endParaRPr kumimoji="1" lang="ja-JP" altLang="en-US" sz="1000" b="1">
            <a:latin typeface="ＭＳ Ｐゴシック"/>
          </a:endParaRPr>
        </a:p>
      </xdr:txBody>
    </xdr:sp>
    <xdr:clientData/>
  </xdr:oneCellAnchor>
  <xdr:twoCellAnchor>
    <xdr:from>
      <xdr:col>6</xdr:col>
      <xdr:colOff>422275</xdr:colOff>
      <xdr:row>91</xdr:row>
      <xdr:rowOff>30496</xdr:rowOff>
    </xdr:from>
    <xdr:to>
      <xdr:col>6</xdr:col>
      <xdr:colOff>600075</xdr:colOff>
      <xdr:row>91</xdr:row>
      <xdr:rowOff>30496</xdr:rowOff>
    </xdr:to>
    <xdr:cxnSp macro="">
      <xdr:nvCxnSpPr>
        <xdr:cNvPr id="226" name="直線コネクタ 225"/>
        <xdr:cNvCxnSpPr/>
      </xdr:nvCxnSpPr>
      <xdr:spPr>
        <a:xfrm>
          <a:off x="4546600" y="1563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70729</xdr:rowOff>
    </xdr:from>
    <xdr:to>
      <xdr:col>6</xdr:col>
      <xdr:colOff>511175</xdr:colOff>
      <xdr:row>97</xdr:row>
      <xdr:rowOff>135739</xdr:rowOff>
    </xdr:to>
    <xdr:cxnSp macro="">
      <xdr:nvCxnSpPr>
        <xdr:cNvPr id="227" name="直線コネクタ 226"/>
        <xdr:cNvCxnSpPr/>
      </xdr:nvCxnSpPr>
      <xdr:spPr>
        <a:xfrm flipV="1">
          <a:off x="3797300" y="16701379"/>
          <a:ext cx="838200" cy="6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88938</xdr:rowOff>
    </xdr:from>
    <xdr:ext cx="534377" cy="259045"/>
    <xdr:sp macro="" textlink="">
      <xdr:nvSpPr>
        <xdr:cNvPr id="228" name="衛生費平均値テキスト"/>
        <xdr:cNvSpPr txBox="1"/>
      </xdr:nvSpPr>
      <xdr:spPr>
        <a:xfrm>
          <a:off x="4686300" y="16719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65,546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110511</xdr:rowOff>
    </xdr:from>
    <xdr:to>
      <xdr:col>6</xdr:col>
      <xdr:colOff>561975</xdr:colOff>
      <xdr:row>98</xdr:row>
      <xdr:rowOff>40661</xdr:rowOff>
    </xdr:to>
    <xdr:sp macro="" textlink="">
      <xdr:nvSpPr>
        <xdr:cNvPr id="229" name="フローチャート : 判断 228"/>
        <xdr:cNvSpPr/>
      </xdr:nvSpPr>
      <xdr:spPr>
        <a:xfrm>
          <a:off x="45847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118193</xdr:rowOff>
    </xdr:from>
    <xdr:to>
      <xdr:col>5</xdr:col>
      <xdr:colOff>358775</xdr:colOff>
      <xdr:row>97</xdr:row>
      <xdr:rowOff>135739</xdr:rowOff>
    </xdr:to>
    <xdr:cxnSp macro="">
      <xdr:nvCxnSpPr>
        <xdr:cNvPr id="230" name="直線コネクタ 229"/>
        <xdr:cNvCxnSpPr/>
      </xdr:nvCxnSpPr>
      <xdr:spPr>
        <a:xfrm>
          <a:off x="2908300" y="16748843"/>
          <a:ext cx="889000" cy="1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81390</xdr:rowOff>
    </xdr:from>
    <xdr:to>
      <xdr:col>5</xdr:col>
      <xdr:colOff>409575</xdr:colOff>
      <xdr:row>98</xdr:row>
      <xdr:rowOff>11540</xdr:rowOff>
    </xdr:to>
    <xdr:sp macro="" textlink="">
      <xdr:nvSpPr>
        <xdr:cNvPr id="231" name="フローチャート : 判断 230"/>
        <xdr:cNvSpPr/>
      </xdr:nvSpPr>
      <xdr:spPr>
        <a:xfrm>
          <a:off x="3746500" y="1671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28067</xdr:rowOff>
    </xdr:from>
    <xdr:ext cx="534377" cy="259045"/>
    <xdr:sp macro="" textlink="">
      <xdr:nvSpPr>
        <xdr:cNvPr id="232" name="テキスト ボックス 231"/>
        <xdr:cNvSpPr txBox="1"/>
      </xdr:nvSpPr>
      <xdr:spPr>
        <a:xfrm>
          <a:off x="3530111" y="1648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118193</xdr:rowOff>
    </xdr:from>
    <xdr:to>
      <xdr:col>4</xdr:col>
      <xdr:colOff>155575</xdr:colOff>
      <xdr:row>97</xdr:row>
      <xdr:rowOff>166016</xdr:rowOff>
    </xdr:to>
    <xdr:cxnSp macro="">
      <xdr:nvCxnSpPr>
        <xdr:cNvPr id="233" name="直線コネクタ 232"/>
        <xdr:cNvCxnSpPr/>
      </xdr:nvCxnSpPr>
      <xdr:spPr>
        <a:xfrm flipV="1">
          <a:off x="2019300" y="16748843"/>
          <a:ext cx="889000" cy="4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74071</xdr:rowOff>
    </xdr:from>
    <xdr:to>
      <xdr:col>4</xdr:col>
      <xdr:colOff>206375</xdr:colOff>
      <xdr:row>98</xdr:row>
      <xdr:rowOff>4221</xdr:rowOff>
    </xdr:to>
    <xdr:sp macro="" textlink="">
      <xdr:nvSpPr>
        <xdr:cNvPr id="234" name="フローチャート : 判断 233"/>
        <xdr:cNvSpPr/>
      </xdr:nvSpPr>
      <xdr:spPr>
        <a:xfrm>
          <a:off x="2857500" y="1670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166798</xdr:rowOff>
    </xdr:from>
    <xdr:ext cx="534377" cy="259045"/>
    <xdr:sp macro="" textlink="">
      <xdr:nvSpPr>
        <xdr:cNvPr id="235" name="テキスト ボックス 234"/>
        <xdr:cNvSpPr txBox="1"/>
      </xdr:nvSpPr>
      <xdr:spPr>
        <a:xfrm>
          <a:off x="2641111" y="1679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166016</xdr:rowOff>
    </xdr:from>
    <xdr:to>
      <xdr:col>2</xdr:col>
      <xdr:colOff>638175</xdr:colOff>
      <xdr:row>98</xdr:row>
      <xdr:rowOff>19293</xdr:rowOff>
    </xdr:to>
    <xdr:cxnSp macro="">
      <xdr:nvCxnSpPr>
        <xdr:cNvPr id="236" name="直線コネクタ 235"/>
        <xdr:cNvCxnSpPr/>
      </xdr:nvCxnSpPr>
      <xdr:spPr>
        <a:xfrm flipV="1">
          <a:off x="1130300" y="16796666"/>
          <a:ext cx="889000" cy="2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95211</xdr:rowOff>
    </xdr:from>
    <xdr:to>
      <xdr:col>3</xdr:col>
      <xdr:colOff>3175</xdr:colOff>
      <xdr:row>98</xdr:row>
      <xdr:rowOff>25361</xdr:rowOff>
    </xdr:to>
    <xdr:sp macro="" textlink="">
      <xdr:nvSpPr>
        <xdr:cNvPr id="237" name="フローチャート : 判断 236"/>
        <xdr:cNvSpPr/>
      </xdr:nvSpPr>
      <xdr:spPr>
        <a:xfrm>
          <a:off x="1968500" y="1672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41888</xdr:rowOff>
    </xdr:from>
    <xdr:ext cx="534377" cy="259045"/>
    <xdr:sp macro="" textlink="">
      <xdr:nvSpPr>
        <xdr:cNvPr id="238" name="テキスト ボックス 237"/>
        <xdr:cNvSpPr txBox="1"/>
      </xdr:nvSpPr>
      <xdr:spPr>
        <a:xfrm>
          <a:off x="1752111" y="1650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102529</xdr:rowOff>
    </xdr:from>
    <xdr:to>
      <xdr:col>1</xdr:col>
      <xdr:colOff>485775</xdr:colOff>
      <xdr:row>98</xdr:row>
      <xdr:rowOff>32679</xdr:rowOff>
    </xdr:to>
    <xdr:sp macro="" textlink="">
      <xdr:nvSpPr>
        <xdr:cNvPr id="239" name="フローチャート : 判断 238"/>
        <xdr:cNvSpPr/>
      </xdr:nvSpPr>
      <xdr:spPr>
        <a:xfrm>
          <a:off x="1079500" y="1673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49206</xdr:rowOff>
    </xdr:from>
    <xdr:ext cx="534377" cy="259045"/>
    <xdr:sp macro="" textlink="">
      <xdr:nvSpPr>
        <xdr:cNvPr id="240" name="テキスト ボックス 239"/>
        <xdr:cNvSpPr txBox="1"/>
      </xdr:nvSpPr>
      <xdr:spPr>
        <a:xfrm>
          <a:off x="863111" y="165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19929</xdr:rowOff>
    </xdr:from>
    <xdr:to>
      <xdr:col>6</xdr:col>
      <xdr:colOff>561975</xdr:colOff>
      <xdr:row>97</xdr:row>
      <xdr:rowOff>121529</xdr:rowOff>
    </xdr:to>
    <xdr:sp macro="" textlink="">
      <xdr:nvSpPr>
        <xdr:cNvPr id="246" name="円/楕円 245"/>
        <xdr:cNvSpPr/>
      </xdr:nvSpPr>
      <xdr:spPr>
        <a:xfrm>
          <a:off x="4584700" y="1665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42806</xdr:rowOff>
    </xdr:from>
    <xdr:ext cx="599010" cy="259045"/>
    <xdr:sp macro="" textlink="">
      <xdr:nvSpPr>
        <xdr:cNvPr id="247" name="衛生費該当値テキスト"/>
        <xdr:cNvSpPr txBox="1"/>
      </xdr:nvSpPr>
      <xdr:spPr>
        <a:xfrm>
          <a:off x="4686300" y="1650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105,171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84939</xdr:rowOff>
    </xdr:from>
    <xdr:to>
      <xdr:col>5</xdr:col>
      <xdr:colOff>409575</xdr:colOff>
      <xdr:row>98</xdr:row>
      <xdr:rowOff>15089</xdr:rowOff>
    </xdr:to>
    <xdr:sp macro="" textlink="">
      <xdr:nvSpPr>
        <xdr:cNvPr id="248" name="円/楕円 247"/>
        <xdr:cNvSpPr/>
      </xdr:nvSpPr>
      <xdr:spPr>
        <a:xfrm>
          <a:off x="3746500" y="1671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6216</xdr:rowOff>
    </xdr:from>
    <xdr:ext cx="534377" cy="259045"/>
    <xdr:sp macro="" textlink="">
      <xdr:nvSpPr>
        <xdr:cNvPr id="249" name="テキスト ボックス 248"/>
        <xdr:cNvSpPr txBox="1"/>
      </xdr:nvSpPr>
      <xdr:spPr>
        <a:xfrm>
          <a:off x="3530111" y="1680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76,733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67393</xdr:rowOff>
    </xdr:from>
    <xdr:to>
      <xdr:col>4</xdr:col>
      <xdr:colOff>206375</xdr:colOff>
      <xdr:row>97</xdr:row>
      <xdr:rowOff>168993</xdr:rowOff>
    </xdr:to>
    <xdr:sp macro="" textlink="">
      <xdr:nvSpPr>
        <xdr:cNvPr id="250" name="円/楕円 249"/>
        <xdr:cNvSpPr/>
      </xdr:nvSpPr>
      <xdr:spPr>
        <a:xfrm>
          <a:off x="2857500" y="1669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14070</xdr:rowOff>
    </xdr:from>
    <xdr:ext cx="534377" cy="259045"/>
    <xdr:sp macro="" textlink="">
      <xdr:nvSpPr>
        <xdr:cNvPr id="251" name="テキスト ボックス 250"/>
        <xdr:cNvSpPr txBox="1"/>
      </xdr:nvSpPr>
      <xdr:spPr>
        <a:xfrm>
          <a:off x="2641111" y="1647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84,408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115216</xdr:rowOff>
    </xdr:from>
    <xdr:to>
      <xdr:col>3</xdr:col>
      <xdr:colOff>3175</xdr:colOff>
      <xdr:row>98</xdr:row>
      <xdr:rowOff>45366</xdr:rowOff>
    </xdr:to>
    <xdr:sp macro="" textlink="">
      <xdr:nvSpPr>
        <xdr:cNvPr id="252" name="円/楕円 251"/>
        <xdr:cNvSpPr/>
      </xdr:nvSpPr>
      <xdr:spPr>
        <a:xfrm>
          <a:off x="1968500" y="1674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36493</xdr:rowOff>
    </xdr:from>
    <xdr:ext cx="534377" cy="259045"/>
    <xdr:sp macro="" textlink="">
      <xdr:nvSpPr>
        <xdr:cNvPr id="253" name="テキスト ボックス 252"/>
        <xdr:cNvSpPr txBox="1"/>
      </xdr:nvSpPr>
      <xdr:spPr>
        <a:xfrm>
          <a:off x="1752111" y="1683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63,488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139943</xdr:rowOff>
    </xdr:from>
    <xdr:to>
      <xdr:col>1</xdr:col>
      <xdr:colOff>485775</xdr:colOff>
      <xdr:row>98</xdr:row>
      <xdr:rowOff>70093</xdr:rowOff>
    </xdr:to>
    <xdr:sp macro="" textlink="">
      <xdr:nvSpPr>
        <xdr:cNvPr id="254" name="円/楕円 253"/>
        <xdr:cNvSpPr/>
      </xdr:nvSpPr>
      <xdr:spPr>
        <a:xfrm>
          <a:off x="1079500" y="1677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61220</xdr:rowOff>
    </xdr:from>
    <xdr:ext cx="534377" cy="259045"/>
    <xdr:sp macro="" textlink="">
      <xdr:nvSpPr>
        <xdr:cNvPr id="255" name="テキスト ボックス 254"/>
        <xdr:cNvSpPr txBox="1"/>
      </xdr:nvSpPr>
      <xdr:spPr>
        <a:xfrm>
          <a:off x="863111" y="1686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52,671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82245</xdr:rowOff>
    </xdr:from>
    <xdr:to>
      <xdr:col>15</xdr:col>
      <xdr:colOff>180340</xdr:colOff>
      <xdr:row>39</xdr:row>
      <xdr:rowOff>44450</xdr:rowOff>
    </xdr:to>
    <xdr:cxnSp macro="">
      <xdr:nvCxnSpPr>
        <xdr:cNvPr id="279" name="直線コネクタ 278"/>
        <xdr:cNvCxnSpPr/>
      </xdr:nvCxnSpPr>
      <xdr:spPr>
        <a:xfrm flipV="1">
          <a:off x="10475595" y="5397195"/>
          <a:ext cx="1270" cy="1333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64177</xdr:rowOff>
    </xdr:from>
    <xdr:ext cx="249299" cy="259045"/>
    <xdr:sp macro="" textlink="">
      <xdr:nvSpPr>
        <xdr:cNvPr id="280" name="労働費最小値テキスト"/>
        <xdr:cNvSpPr txBox="1"/>
      </xdr:nvSpPr>
      <xdr:spPr>
        <a:xfrm>
          <a:off x="10528300" y="6750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28922</xdr:rowOff>
    </xdr:from>
    <xdr:ext cx="534377" cy="259045"/>
    <xdr:sp macro="" textlink="">
      <xdr:nvSpPr>
        <xdr:cNvPr id="282" name="労働費最大値テキスト"/>
        <xdr:cNvSpPr txBox="1"/>
      </xdr:nvSpPr>
      <xdr:spPr>
        <a:xfrm>
          <a:off x="10528300" y="517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35,008</a:t>
          </a:r>
          <a:endParaRPr kumimoji="1" lang="ja-JP" altLang="en-US" sz="1000" b="1">
            <a:latin typeface="ＭＳ Ｐゴシック"/>
          </a:endParaRPr>
        </a:p>
      </xdr:txBody>
    </xdr:sp>
    <xdr:clientData/>
  </xdr:oneCellAnchor>
  <xdr:twoCellAnchor>
    <xdr:from>
      <xdr:col>15</xdr:col>
      <xdr:colOff>92075</xdr:colOff>
      <xdr:row>31</xdr:row>
      <xdr:rowOff>82245</xdr:rowOff>
    </xdr:from>
    <xdr:to>
      <xdr:col>15</xdr:col>
      <xdr:colOff>269875</xdr:colOff>
      <xdr:row>31</xdr:row>
      <xdr:rowOff>82245</xdr:rowOff>
    </xdr:to>
    <xdr:cxnSp macro="">
      <xdr:nvCxnSpPr>
        <xdr:cNvPr id="283" name="直線コネクタ 282"/>
        <xdr:cNvCxnSpPr/>
      </xdr:nvCxnSpPr>
      <xdr:spPr>
        <a:xfrm>
          <a:off x="10388600" y="539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159741</xdr:rowOff>
    </xdr:from>
    <xdr:to>
      <xdr:col>15</xdr:col>
      <xdr:colOff>180975</xdr:colOff>
      <xdr:row>39</xdr:row>
      <xdr:rowOff>140</xdr:rowOff>
    </xdr:to>
    <xdr:cxnSp macro="">
      <xdr:nvCxnSpPr>
        <xdr:cNvPr id="284" name="直線コネクタ 283"/>
        <xdr:cNvCxnSpPr/>
      </xdr:nvCxnSpPr>
      <xdr:spPr>
        <a:xfrm flipV="1">
          <a:off x="9639300" y="6674841"/>
          <a:ext cx="838200" cy="1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108628</xdr:rowOff>
    </xdr:from>
    <xdr:ext cx="378565" cy="259045"/>
    <xdr:sp macro="" textlink="">
      <xdr:nvSpPr>
        <xdr:cNvPr id="285" name="労働費平均値テキスト"/>
        <xdr:cNvSpPr txBox="1"/>
      </xdr:nvSpPr>
      <xdr:spPr>
        <a:xfrm>
          <a:off x="10528300" y="66237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130201</xdr:rowOff>
    </xdr:from>
    <xdr:to>
      <xdr:col>15</xdr:col>
      <xdr:colOff>231775</xdr:colOff>
      <xdr:row>39</xdr:row>
      <xdr:rowOff>60351</xdr:rowOff>
    </xdr:to>
    <xdr:sp macro="" textlink="">
      <xdr:nvSpPr>
        <xdr:cNvPr id="286" name="フローチャート : 判断 285"/>
        <xdr:cNvSpPr/>
      </xdr:nvSpPr>
      <xdr:spPr>
        <a:xfrm>
          <a:off x="10426700" y="664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165494</xdr:rowOff>
    </xdr:from>
    <xdr:to>
      <xdr:col>14</xdr:col>
      <xdr:colOff>28575</xdr:colOff>
      <xdr:row>39</xdr:row>
      <xdr:rowOff>140</xdr:rowOff>
    </xdr:to>
    <xdr:cxnSp macro="">
      <xdr:nvCxnSpPr>
        <xdr:cNvPr id="287" name="直線コネクタ 286"/>
        <xdr:cNvCxnSpPr/>
      </xdr:nvCxnSpPr>
      <xdr:spPr>
        <a:xfrm>
          <a:off x="8750300" y="6680594"/>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120485</xdr:rowOff>
    </xdr:from>
    <xdr:to>
      <xdr:col>14</xdr:col>
      <xdr:colOff>79375</xdr:colOff>
      <xdr:row>39</xdr:row>
      <xdr:rowOff>50635</xdr:rowOff>
    </xdr:to>
    <xdr:sp macro="" textlink="">
      <xdr:nvSpPr>
        <xdr:cNvPr id="288" name="フローチャート : 判断 287"/>
        <xdr:cNvSpPr/>
      </xdr:nvSpPr>
      <xdr:spPr>
        <a:xfrm>
          <a:off x="9588500" y="663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67162</xdr:rowOff>
    </xdr:from>
    <xdr:ext cx="469744" cy="259045"/>
    <xdr:sp macro="" textlink="">
      <xdr:nvSpPr>
        <xdr:cNvPr id="289" name="テキスト ボックス 288"/>
        <xdr:cNvSpPr txBox="1"/>
      </xdr:nvSpPr>
      <xdr:spPr>
        <a:xfrm>
          <a:off x="9404427" y="641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165494</xdr:rowOff>
    </xdr:from>
    <xdr:to>
      <xdr:col>12</xdr:col>
      <xdr:colOff>511175</xdr:colOff>
      <xdr:row>38</xdr:row>
      <xdr:rowOff>171018</xdr:rowOff>
    </xdr:to>
    <xdr:cxnSp macro="">
      <xdr:nvCxnSpPr>
        <xdr:cNvPr id="290" name="直線コネクタ 289"/>
        <xdr:cNvCxnSpPr/>
      </xdr:nvCxnSpPr>
      <xdr:spPr>
        <a:xfrm flipV="1">
          <a:off x="7861300" y="6680594"/>
          <a:ext cx="889000" cy="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123037</xdr:rowOff>
    </xdr:from>
    <xdr:to>
      <xdr:col>12</xdr:col>
      <xdr:colOff>561975</xdr:colOff>
      <xdr:row>39</xdr:row>
      <xdr:rowOff>53187</xdr:rowOff>
    </xdr:to>
    <xdr:sp macro="" textlink="">
      <xdr:nvSpPr>
        <xdr:cNvPr id="291" name="フローチャート : 判断 290"/>
        <xdr:cNvSpPr/>
      </xdr:nvSpPr>
      <xdr:spPr>
        <a:xfrm>
          <a:off x="8699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44314</xdr:rowOff>
    </xdr:from>
    <xdr:ext cx="469744" cy="259045"/>
    <xdr:sp macro="" textlink="">
      <xdr:nvSpPr>
        <xdr:cNvPr id="292" name="テキスト ボックス 291"/>
        <xdr:cNvSpPr txBox="1"/>
      </xdr:nvSpPr>
      <xdr:spPr>
        <a:xfrm>
          <a:off x="8515427" y="673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147777</xdr:rowOff>
    </xdr:from>
    <xdr:to>
      <xdr:col>11</xdr:col>
      <xdr:colOff>307975</xdr:colOff>
      <xdr:row>38</xdr:row>
      <xdr:rowOff>171018</xdr:rowOff>
    </xdr:to>
    <xdr:cxnSp macro="">
      <xdr:nvCxnSpPr>
        <xdr:cNvPr id="293" name="直線コネクタ 292"/>
        <xdr:cNvCxnSpPr/>
      </xdr:nvCxnSpPr>
      <xdr:spPr>
        <a:xfrm>
          <a:off x="6972300" y="6662877"/>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50914</xdr:rowOff>
    </xdr:from>
    <xdr:to>
      <xdr:col>11</xdr:col>
      <xdr:colOff>358775</xdr:colOff>
      <xdr:row>38</xdr:row>
      <xdr:rowOff>152514</xdr:rowOff>
    </xdr:to>
    <xdr:sp macro="" textlink="">
      <xdr:nvSpPr>
        <xdr:cNvPr id="294" name="フローチャート : 判断 293"/>
        <xdr:cNvSpPr/>
      </xdr:nvSpPr>
      <xdr:spPr>
        <a:xfrm>
          <a:off x="7810500" y="656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169041</xdr:rowOff>
    </xdr:from>
    <xdr:ext cx="469744" cy="259045"/>
    <xdr:sp macro="" textlink="">
      <xdr:nvSpPr>
        <xdr:cNvPr id="295" name="テキスト ボックス 294"/>
        <xdr:cNvSpPr txBox="1"/>
      </xdr:nvSpPr>
      <xdr:spPr>
        <a:xfrm>
          <a:off x="7626427" y="6341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60020</xdr:rowOff>
    </xdr:from>
    <xdr:to>
      <xdr:col>10</xdr:col>
      <xdr:colOff>155575</xdr:colOff>
      <xdr:row>38</xdr:row>
      <xdr:rowOff>161620</xdr:rowOff>
    </xdr:to>
    <xdr:sp macro="" textlink="">
      <xdr:nvSpPr>
        <xdr:cNvPr id="296" name="フローチャート : 判断 295"/>
        <xdr:cNvSpPr/>
      </xdr:nvSpPr>
      <xdr:spPr>
        <a:xfrm>
          <a:off x="6921500" y="65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6697</xdr:rowOff>
    </xdr:from>
    <xdr:ext cx="469744" cy="259045"/>
    <xdr:sp macro="" textlink="">
      <xdr:nvSpPr>
        <xdr:cNvPr id="297" name="テキスト ボックス 296"/>
        <xdr:cNvSpPr txBox="1"/>
      </xdr:nvSpPr>
      <xdr:spPr>
        <a:xfrm>
          <a:off x="6737427" y="635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108941</xdr:rowOff>
    </xdr:from>
    <xdr:to>
      <xdr:col>15</xdr:col>
      <xdr:colOff>231775</xdr:colOff>
      <xdr:row>39</xdr:row>
      <xdr:rowOff>39091</xdr:rowOff>
    </xdr:to>
    <xdr:sp macro="" textlink="">
      <xdr:nvSpPr>
        <xdr:cNvPr id="303" name="円/楕円 302"/>
        <xdr:cNvSpPr/>
      </xdr:nvSpPr>
      <xdr:spPr>
        <a:xfrm>
          <a:off x="10426700" y="662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68318</xdr:rowOff>
    </xdr:from>
    <xdr:ext cx="469744" cy="259045"/>
    <xdr:sp macro="" textlink="">
      <xdr:nvSpPr>
        <xdr:cNvPr id="304" name="労働費該当値テキスト"/>
        <xdr:cNvSpPr txBox="1"/>
      </xdr:nvSpPr>
      <xdr:spPr>
        <a:xfrm>
          <a:off x="10528300" y="6411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120790</xdr:rowOff>
    </xdr:from>
    <xdr:to>
      <xdr:col>14</xdr:col>
      <xdr:colOff>79375</xdr:colOff>
      <xdr:row>39</xdr:row>
      <xdr:rowOff>50940</xdr:rowOff>
    </xdr:to>
    <xdr:sp macro="" textlink="">
      <xdr:nvSpPr>
        <xdr:cNvPr id="305" name="円/楕円 304"/>
        <xdr:cNvSpPr/>
      </xdr:nvSpPr>
      <xdr:spPr>
        <a:xfrm>
          <a:off x="9588500" y="66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42067</xdr:rowOff>
    </xdr:from>
    <xdr:ext cx="469744" cy="259045"/>
    <xdr:sp macro="" textlink="">
      <xdr:nvSpPr>
        <xdr:cNvPr id="306" name="テキスト ボックス 305"/>
        <xdr:cNvSpPr txBox="1"/>
      </xdr:nvSpPr>
      <xdr:spPr>
        <a:xfrm>
          <a:off x="9404427" y="672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114694</xdr:rowOff>
    </xdr:from>
    <xdr:to>
      <xdr:col>12</xdr:col>
      <xdr:colOff>561975</xdr:colOff>
      <xdr:row>39</xdr:row>
      <xdr:rowOff>44844</xdr:rowOff>
    </xdr:to>
    <xdr:sp macro="" textlink="">
      <xdr:nvSpPr>
        <xdr:cNvPr id="307" name="円/楕円 306"/>
        <xdr:cNvSpPr/>
      </xdr:nvSpPr>
      <xdr:spPr>
        <a:xfrm>
          <a:off x="8699500" y="662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61371</xdr:rowOff>
    </xdr:from>
    <xdr:ext cx="469744" cy="259045"/>
    <xdr:sp macro="" textlink="">
      <xdr:nvSpPr>
        <xdr:cNvPr id="308" name="テキスト ボックス 307"/>
        <xdr:cNvSpPr txBox="1"/>
      </xdr:nvSpPr>
      <xdr:spPr>
        <a:xfrm>
          <a:off x="8515427" y="640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120218</xdr:rowOff>
    </xdr:from>
    <xdr:to>
      <xdr:col>11</xdr:col>
      <xdr:colOff>358775</xdr:colOff>
      <xdr:row>39</xdr:row>
      <xdr:rowOff>50368</xdr:rowOff>
    </xdr:to>
    <xdr:sp macro="" textlink="">
      <xdr:nvSpPr>
        <xdr:cNvPr id="309" name="円/楕円 308"/>
        <xdr:cNvSpPr/>
      </xdr:nvSpPr>
      <xdr:spPr>
        <a:xfrm>
          <a:off x="7810500" y="663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41495</xdr:rowOff>
    </xdr:from>
    <xdr:ext cx="469744" cy="259045"/>
    <xdr:sp macro="" textlink="">
      <xdr:nvSpPr>
        <xdr:cNvPr id="310" name="テキスト ボックス 309"/>
        <xdr:cNvSpPr txBox="1"/>
      </xdr:nvSpPr>
      <xdr:spPr>
        <a:xfrm>
          <a:off x="7626427" y="6728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96977</xdr:rowOff>
    </xdr:from>
    <xdr:to>
      <xdr:col>10</xdr:col>
      <xdr:colOff>155575</xdr:colOff>
      <xdr:row>39</xdr:row>
      <xdr:rowOff>27127</xdr:rowOff>
    </xdr:to>
    <xdr:sp macro="" textlink="">
      <xdr:nvSpPr>
        <xdr:cNvPr id="311" name="円/楕円 310"/>
        <xdr:cNvSpPr/>
      </xdr:nvSpPr>
      <xdr:spPr>
        <a:xfrm>
          <a:off x="6921500" y="661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18254</xdr:rowOff>
    </xdr:from>
    <xdr:ext cx="469744" cy="259045"/>
    <xdr:sp macro="" textlink="">
      <xdr:nvSpPr>
        <xdr:cNvPr id="312" name="テキスト ボックス 311"/>
        <xdr:cNvSpPr txBox="1"/>
      </xdr:nvSpPr>
      <xdr:spPr>
        <a:xfrm>
          <a:off x="6737427" y="670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15,934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87771</xdr:rowOff>
    </xdr:from>
    <xdr:to>
      <xdr:col>15</xdr:col>
      <xdr:colOff>180340</xdr:colOff>
      <xdr:row>58</xdr:row>
      <xdr:rowOff>133171</xdr:rowOff>
    </xdr:to>
    <xdr:cxnSp macro="">
      <xdr:nvCxnSpPr>
        <xdr:cNvPr id="334" name="直線コネクタ 333"/>
        <xdr:cNvCxnSpPr/>
      </xdr:nvCxnSpPr>
      <xdr:spPr>
        <a:xfrm flipV="1">
          <a:off x="10475595" y="8660271"/>
          <a:ext cx="1270" cy="141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136998</xdr:rowOff>
    </xdr:from>
    <xdr:ext cx="469744" cy="259045"/>
    <xdr:sp macro="" textlink="">
      <xdr:nvSpPr>
        <xdr:cNvPr id="335" name="農林水産業費最小値テキスト"/>
        <xdr:cNvSpPr txBox="1"/>
      </xdr:nvSpPr>
      <xdr:spPr>
        <a:xfrm>
          <a:off x="10528300" y="1008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2,856</a:t>
          </a:r>
          <a:endParaRPr kumimoji="1" lang="ja-JP" altLang="en-US" sz="1000" b="1">
            <a:latin typeface="ＭＳ Ｐゴシック"/>
          </a:endParaRPr>
        </a:p>
      </xdr:txBody>
    </xdr:sp>
    <xdr:clientData/>
  </xdr:oneCellAnchor>
  <xdr:twoCellAnchor>
    <xdr:from>
      <xdr:col>15</xdr:col>
      <xdr:colOff>92075</xdr:colOff>
      <xdr:row>58</xdr:row>
      <xdr:rowOff>133171</xdr:rowOff>
    </xdr:from>
    <xdr:to>
      <xdr:col>15</xdr:col>
      <xdr:colOff>269875</xdr:colOff>
      <xdr:row>58</xdr:row>
      <xdr:rowOff>133171</xdr:rowOff>
    </xdr:to>
    <xdr:cxnSp macro="">
      <xdr:nvCxnSpPr>
        <xdr:cNvPr id="336" name="直線コネクタ 335"/>
        <xdr:cNvCxnSpPr/>
      </xdr:nvCxnSpPr>
      <xdr:spPr>
        <a:xfrm>
          <a:off x="10388600" y="1007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34448</xdr:rowOff>
    </xdr:from>
    <xdr:ext cx="599010" cy="259045"/>
    <xdr:sp macro="" textlink="">
      <xdr:nvSpPr>
        <xdr:cNvPr id="337" name="農林水産業費最大値テキスト"/>
        <xdr:cNvSpPr txBox="1"/>
      </xdr:nvSpPr>
      <xdr:spPr>
        <a:xfrm>
          <a:off x="10528300" y="843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622,716</a:t>
          </a:r>
          <a:endParaRPr kumimoji="1" lang="ja-JP" altLang="en-US" sz="1000" b="1">
            <a:latin typeface="ＭＳ Ｐゴシック"/>
          </a:endParaRPr>
        </a:p>
      </xdr:txBody>
    </xdr:sp>
    <xdr:clientData/>
  </xdr:oneCellAnchor>
  <xdr:twoCellAnchor>
    <xdr:from>
      <xdr:col>15</xdr:col>
      <xdr:colOff>92075</xdr:colOff>
      <xdr:row>50</xdr:row>
      <xdr:rowOff>87771</xdr:rowOff>
    </xdr:from>
    <xdr:to>
      <xdr:col>15</xdr:col>
      <xdr:colOff>269875</xdr:colOff>
      <xdr:row>50</xdr:row>
      <xdr:rowOff>87771</xdr:rowOff>
    </xdr:to>
    <xdr:cxnSp macro="">
      <xdr:nvCxnSpPr>
        <xdr:cNvPr id="338" name="直線コネクタ 337"/>
        <xdr:cNvCxnSpPr/>
      </xdr:nvCxnSpPr>
      <xdr:spPr>
        <a:xfrm>
          <a:off x="10388600" y="86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94750</xdr:rowOff>
    </xdr:from>
    <xdr:to>
      <xdr:col>15</xdr:col>
      <xdr:colOff>180975</xdr:colOff>
      <xdr:row>56</xdr:row>
      <xdr:rowOff>100660</xdr:rowOff>
    </xdr:to>
    <xdr:cxnSp macro="">
      <xdr:nvCxnSpPr>
        <xdr:cNvPr id="339" name="直線コネクタ 338"/>
        <xdr:cNvCxnSpPr/>
      </xdr:nvCxnSpPr>
      <xdr:spPr>
        <a:xfrm flipV="1">
          <a:off x="9639300" y="9695950"/>
          <a:ext cx="838200" cy="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117905</xdr:rowOff>
    </xdr:from>
    <xdr:ext cx="534377" cy="259045"/>
    <xdr:sp macro="" textlink="">
      <xdr:nvSpPr>
        <xdr:cNvPr id="340" name="農林水産業費平均値テキスト"/>
        <xdr:cNvSpPr txBox="1"/>
      </xdr:nvSpPr>
      <xdr:spPr>
        <a:xfrm>
          <a:off x="10528300" y="9890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139478</xdr:rowOff>
    </xdr:from>
    <xdr:to>
      <xdr:col>15</xdr:col>
      <xdr:colOff>231775</xdr:colOff>
      <xdr:row>58</xdr:row>
      <xdr:rowOff>69628</xdr:rowOff>
    </xdr:to>
    <xdr:sp macro="" textlink="">
      <xdr:nvSpPr>
        <xdr:cNvPr id="341" name="フローチャート : 判断 340"/>
        <xdr:cNvSpPr/>
      </xdr:nvSpPr>
      <xdr:spPr>
        <a:xfrm>
          <a:off x="104267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100660</xdr:rowOff>
    </xdr:from>
    <xdr:to>
      <xdr:col>14</xdr:col>
      <xdr:colOff>28575</xdr:colOff>
      <xdr:row>56</xdr:row>
      <xdr:rowOff>125049</xdr:rowOff>
    </xdr:to>
    <xdr:cxnSp macro="">
      <xdr:nvCxnSpPr>
        <xdr:cNvPr id="342" name="直線コネクタ 341"/>
        <xdr:cNvCxnSpPr/>
      </xdr:nvCxnSpPr>
      <xdr:spPr>
        <a:xfrm flipV="1">
          <a:off x="8750300" y="9701860"/>
          <a:ext cx="889000" cy="2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58117</xdr:rowOff>
    </xdr:from>
    <xdr:to>
      <xdr:col>14</xdr:col>
      <xdr:colOff>79375</xdr:colOff>
      <xdr:row>57</xdr:row>
      <xdr:rowOff>159717</xdr:rowOff>
    </xdr:to>
    <xdr:sp macro="" textlink="">
      <xdr:nvSpPr>
        <xdr:cNvPr id="343" name="フローチャート : 判断 342"/>
        <xdr:cNvSpPr/>
      </xdr:nvSpPr>
      <xdr:spPr>
        <a:xfrm>
          <a:off x="9588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150844</xdr:rowOff>
    </xdr:from>
    <xdr:ext cx="534377" cy="259045"/>
    <xdr:sp macro="" textlink="">
      <xdr:nvSpPr>
        <xdr:cNvPr id="344" name="テキスト ボックス 343"/>
        <xdr:cNvSpPr txBox="1"/>
      </xdr:nvSpPr>
      <xdr:spPr>
        <a:xfrm>
          <a:off x="9372111" y="992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91671</xdr:rowOff>
    </xdr:from>
    <xdr:to>
      <xdr:col>12</xdr:col>
      <xdr:colOff>511175</xdr:colOff>
      <xdr:row>56</xdr:row>
      <xdr:rowOff>125049</xdr:rowOff>
    </xdr:to>
    <xdr:cxnSp macro="">
      <xdr:nvCxnSpPr>
        <xdr:cNvPr id="345" name="直線コネクタ 344"/>
        <xdr:cNvCxnSpPr/>
      </xdr:nvCxnSpPr>
      <xdr:spPr>
        <a:xfrm>
          <a:off x="7861300" y="9692871"/>
          <a:ext cx="889000" cy="3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53769</xdr:rowOff>
    </xdr:from>
    <xdr:to>
      <xdr:col>12</xdr:col>
      <xdr:colOff>561975</xdr:colOff>
      <xdr:row>57</xdr:row>
      <xdr:rowOff>155369</xdr:rowOff>
    </xdr:to>
    <xdr:sp macro="" textlink="">
      <xdr:nvSpPr>
        <xdr:cNvPr id="346" name="フローチャート : 判断 345"/>
        <xdr:cNvSpPr/>
      </xdr:nvSpPr>
      <xdr:spPr>
        <a:xfrm>
          <a:off x="8699500" y="982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146496</xdr:rowOff>
    </xdr:from>
    <xdr:ext cx="534377" cy="259045"/>
    <xdr:sp macro="" textlink="">
      <xdr:nvSpPr>
        <xdr:cNvPr id="347" name="テキスト ボックス 346"/>
        <xdr:cNvSpPr txBox="1"/>
      </xdr:nvSpPr>
      <xdr:spPr>
        <a:xfrm>
          <a:off x="8483111" y="991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91671</xdr:rowOff>
    </xdr:from>
    <xdr:to>
      <xdr:col>11</xdr:col>
      <xdr:colOff>307975</xdr:colOff>
      <xdr:row>56</xdr:row>
      <xdr:rowOff>143723</xdr:rowOff>
    </xdr:to>
    <xdr:cxnSp macro="">
      <xdr:nvCxnSpPr>
        <xdr:cNvPr id="348" name="直線コネクタ 347"/>
        <xdr:cNvCxnSpPr/>
      </xdr:nvCxnSpPr>
      <xdr:spPr>
        <a:xfrm flipV="1">
          <a:off x="6972300" y="9692871"/>
          <a:ext cx="889000" cy="5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61564</xdr:rowOff>
    </xdr:from>
    <xdr:to>
      <xdr:col>11</xdr:col>
      <xdr:colOff>358775</xdr:colOff>
      <xdr:row>57</xdr:row>
      <xdr:rowOff>163164</xdr:rowOff>
    </xdr:to>
    <xdr:sp macro="" textlink="">
      <xdr:nvSpPr>
        <xdr:cNvPr id="349" name="フローチャート : 判断 348"/>
        <xdr:cNvSpPr/>
      </xdr:nvSpPr>
      <xdr:spPr>
        <a:xfrm>
          <a:off x="7810500" y="983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154291</xdr:rowOff>
    </xdr:from>
    <xdr:ext cx="534377" cy="259045"/>
    <xdr:sp macro="" textlink="">
      <xdr:nvSpPr>
        <xdr:cNvPr id="350" name="テキスト ボックス 349"/>
        <xdr:cNvSpPr txBox="1"/>
      </xdr:nvSpPr>
      <xdr:spPr>
        <a:xfrm>
          <a:off x="7594111" y="99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68257</xdr:rowOff>
    </xdr:from>
    <xdr:to>
      <xdr:col>10</xdr:col>
      <xdr:colOff>155575</xdr:colOff>
      <xdr:row>57</xdr:row>
      <xdr:rowOff>169857</xdr:rowOff>
    </xdr:to>
    <xdr:sp macro="" textlink="">
      <xdr:nvSpPr>
        <xdr:cNvPr id="351" name="フローチャート : 判断 350"/>
        <xdr:cNvSpPr/>
      </xdr:nvSpPr>
      <xdr:spPr>
        <a:xfrm>
          <a:off x="6921500" y="984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160984</xdr:rowOff>
    </xdr:from>
    <xdr:ext cx="534377" cy="259045"/>
    <xdr:sp macro="" textlink="">
      <xdr:nvSpPr>
        <xdr:cNvPr id="352" name="テキスト ボックス 351"/>
        <xdr:cNvSpPr txBox="1"/>
      </xdr:nvSpPr>
      <xdr:spPr>
        <a:xfrm>
          <a:off x="6705111" y="993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43950</xdr:rowOff>
    </xdr:from>
    <xdr:to>
      <xdr:col>15</xdr:col>
      <xdr:colOff>231775</xdr:colOff>
      <xdr:row>56</xdr:row>
      <xdr:rowOff>145550</xdr:rowOff>
    </xdr:to>
    <xdr:sp macro="" textlink="">
      <xdr:nvSpPr>
        <xdr:cNvPr id="358" name="円/楕円 357"/>
        <xdr:cNvSpPr/>
      </xdr:nvSpPr>
      <xdr:spPr>
        <a:xfrm>
          <a:off x="10426700" y="964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66827</xdr:rowOff>
    </xdr:from>
    <xdr:ext cx="599010" cy="259045"/>
    <xdr:sp macro="" textlink="">
      <xdr:nvSpPr>
        <xdr:cNvPr id="359" name="農林水産業費該当値テキスト"/>
        <xdr:cNvSpPr txBox="1"/>
      </xdr:nvSpPr>
      <xdr:spPr>
        <a:xfrm>
          <a:off x="10528300" y="9496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169,663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49860</xdr:rowOff>
    </xdr:from>
    <xdr:to>
      <xdr:col>14</xdr:col>
      <xdr:colOff>79375</xdr:colOff>
      <xdr:row>56</xdr:row>
      <xdr:rowOff>151460</xdr:rowOff>
    </xdr:to>
    <xdr:sp macro="" textlink="">
      <xdr:nvSpPr>
        <xdr:cNvPr id="360" name="円/楕円 359"/>
        <xdr:cNvSpPr/>
      </xdr:nvSpPr>
      <xdr:spPr>
        <a:xfrm>
          <a:off x="9588500" y="965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167987</xdr:rowOff>
    </xdr:from>
    <xdr:ext cx="599010" cy="259045"/>
    <xdr:sp macro="" textlink="">
      <xdr:nvSpPr>
        <xdr:cNvPr id="361" name="テキスト ボックス 360"/>
        <xdr:cNvSpPr txBox="1"/>
      </xdr:nvSpPr>
      <xdr:spPr>
        <a:xfrm>
          <a:off x="9339794" y="9426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167,078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74249</xdr:rowOff>
    </xdr:from>
    <xdr:to>
      <xdr:col>12</xdr:col>
      <xdr:colOff>561975</xdr:colOff>
      <xdr:row>57</xdr:row>
      <xdr:rowOff>4399</xdr:rowOff>
    </xdr:to>
    <xdr:sp macro="" textlink="">
      <xdr:nvSpPr>
        <xdr:cNvPr id="362" name="円/楕円 361"/>
        <xdr:cNvSpPr/>
      </xdr:nvSpPr>
      <xdr:spPr>
        <a:xfrm>
          <a:off x="8699500" y="96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20926</xdr:rowOff>
    </xdr:from>
    <xdr:ext cx="599010" cy="259045"/>
    <xdr:sp macro="" textlink="">
      <xdr:nvSpPr>
        <xdr:cNvPr id="363" name="テキスト ボックス 362"/>
        <xdr:cNvSpPr txBox="1"/>
      </xdr:nvSpPr>
      <xdr:spPr>
        <a:xfrm>
          <a:off x="8450794" y="9450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156,409</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40871</xdr:rowOff>
    </xdr:from>
    <xdr:to>
      <xdr:col>11</xdr:col>
      <xdr:colOff>358775</xdr:colOff>
      <xdr:row>56</xdr:row>
      <xdr:rowOff>142471</xdr:rowOff>
    </xdr:to>
    <xdr:sp macro="" textlink="">
      <xdr:nvSpPr>
        <xdr:cNvPr id="364" name="円/楕円 363"/>
        <xdr:cNvSpPr/>
      </xdr:nvSpPr>
      <xdr:spPr>
        <a:xfrm>
          <a:off x="7810500" y="964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158998</xdr:rowOff>
    </xdr:from>
    <xdr:ext cx="599010" cy="259045"/>
    <xdr:sp macro="" textlink="">
      <xdr:nvSpPr>
        <xdr:cNvPr id="365" name="テキスト ボックス 364"/>
        <xdr:cNvSpPr txBox="1"/>
      </xdr:nvSpPr>
      <xdr:spPr>
        <a:xfrm>
          <a:off x="7561794" y="9417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171,010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92923</xdr:rowOff>
    </xdr:from>
    <xdr:to>
      <xdr:col>10</xdr:col>
      <xdr:colOff>155575</xdr:colOff>
      <xdr:row>57</xdr:row>
      <xdr:rowOff>23073</xdr:rowOff>
    </xdr:to>
    <xdr:sp macro="" textlink="">
      <xdr:nvSpPr>
        <xdr:cNvPr id="366" name="円/楕円 365"/>
        <xdr:cNvSpPr/>
      </xdr:nvSpPr>
      <xdr:spPr>
        <a:xfrm>
          <a:off x="6921500" y="969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39600</xdr:rowOff>
    </xdr:from>
    <xdr:ext cx="599010" cy="259045"/>
    <xdr:sp macro="" textlink="">
      <xdr:nvSpPr>
        <xdr:cNvPr id="367" name="テキスト ボックス 366"/>
        <xdr:cNvSpPr txBox="1"/>
      </xdr:nvSpPr>
      <xdr:spPr>
        <a:xfrm>
          <a:off x="6672794" y="9469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148,240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3" name="テキスト ボックス 38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5" name="テキスト ボックス 38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7" name="テキスト ボックス 38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61405</xdr:rowOff>
    </xdr:from>
    <xdr:to>
      <xdr:col>15</xdr:col>
      <xdr:colOff>180340</xdr:colOff>
      <xdr:row>79</xdr:row>
      <xdr:rowOff>30201</xdr:rowOff>
    </xdr:to>
    <xdr:cxnSp macro="">
      <xdr:nvCxnSpPr>
        <xdr:cNvPr id="391" name="直線コネクタ 390"/>
        <xdr:cNvCxnSpPr/>
      </xdr:nvCxnSpPr>
      <xdr:spPr>
        <a:xfrm flipV="1">
          <a:off x="10475595" y="12234355"/>
          <a:ext cx="1270" cy="134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34028</xdr:rowOff>
    </xdr:from>
    <xdr:ext cx="378565" cy="259045"/>
    <xdr:sp macro="" textlink="">
      <xdr:nvSpPr>
        <xdr:cNvPr id="392" name="商工費最小値テキスト"/>
        <xdr:cNvSpPr txBox="1"/>
      </xdr:nvSpPr>
      <xdr:spPr>
        <a:xfrm>
          <a:off x="10528300" y="13578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15</xdr:col>
      <xdr:colOff>92075</xdr:colOff>
      <xdr:row>79</xdr:row>
      <xdr:rowOff>30201</xdr:rowOff>
    </xdr:from>
    <xdr:to>
      <xdr:col>15</xdr:col>
      <xdr:colOff>269875</xdr:colOff>
      <xdr:row>79</xdr:row>
      <xdr:rowOff>30201</xdr:rowOff>
    </xdr:to>
    <xdr:cxnSp macro="">
      <xdr:nvCxnSpPr>
        <xdr:cNvPr id="393" name="直線コネクタ 392"/>
        <xdr:cNvCxnSpPr/>
      </xdr:nvCxnSpPr>
      <xdr:spPr>
        <a:xfrm>
          <a:off x="10388600" y="135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8082</xdr:rowOff>
    </xdr:from>
    <xdr:ext cx="534377" cy="259045"/>
    <xdr:sp macro="" textlink="">
      <xdr:nvSpPr>
        <xdr:cNvPr id="394" name="商工費最大値テキスト"/>
        <xdr:cNvSpPr txBox="1"/>
      </xdr:nvSpPr>
      <xdr:spPr>
        <a:xfrm>
          <a:off x="10528300" y="1200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71,110</a:t>
          </a:r>
          <a:endParaRPr kumimoji="1" lang="ja-JP" altLang="en-US" sz="1000" b="1">
            <a:latin typeface="ＭＳ Ｐゴシック"/>
          </a:endParaRPr>
        </a:p>
      </xdr:txBody>
    </xdr:sp>
    <xdr:clientData/>
  </xdr:oneCellAnchor>
  <xdr:twoCellAnchor>
    <xdr:from>
      <xdr:col>15</xdr:col>
      <xdr:colOff>92075</xdr:colOff>
      <xdr:row>71</xdr:row>
      <xdr:rowOff>61405</xdr:rowOff>
    </xdr:from>
    <xdr:to>
      <xdr:col>15</xdr:col>
      <xdr:colOff>269875</xdr:colOff>
      <xdr:row>71</xdr:row>
      <xdr:rowOff>61405</xdr:rowOff>
    </xdr:to>
    <xdr:cxnSp macro="">
      <xdr:nvCxnSpPr>
        <xdr:cNvPr id="395" name="直線コネクタ 394"/>
        <xdr:cNvCxnSpPr/>
      </xdr:nvCxnSpPr>
      <xdr:spPr>
        <a:xfrm>
          <a:off x="10388600" y="122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37554</xdr:rowOff>
    </xdr:from>
    <xdr:to>
      <xdr:col>15</xdr:col>
      <xdr:colOff>180975</xdr:colOff>
      <xdr:row>77</xdr:row>
      <xdr:rowOff>107696</xdr:rowOff>
    </xdr:to>
    <xdr:cxnSp macro="">
      <xdr:nvCxnSpPr>
        <xdr:cNvPr id="396" name="直線コネクタ 395"/>
        <xdr:cNvCxnSpPr/>
      </xdr:nvCxnSpPr>
      <xdr:spPr>
        <a:xfrm flipV="1">
          <a:off x="9639300" y="13239204"/>
          <a:ext cx="838200" cy="7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143166</xdr:rowOff>
    </xdr:from>
    <xdr:ext cx="534377" cy="259045"/>
    <xdr:sp macro="" textlink="">
      <xdr:nvSpPr>
        <xdr:cNvPr id="397" name="商工費平均値テキスト"/>
        <xdr:cNvSpPr txBox="1"/>
      </xdr:nvSpPr>
      <xdr:spPr>
        <a:xfrm>
          <a:off x="10528300" y="13173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18,019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164739</xdr:rowOff>
    </xdr:from>
    <xdr:to>
      <xdr:col>15</xdr:col>
      <xdr:colOff>231775</xdr:colOff>
      <xdr:row>77</xdr:row>
      <xdr:rowOff>94889</xdr:rowOff>
    </xdr:to>
    <xdr:sp macro="" textlink="">
      <xdr:nvSpPr>
        <xdr:cNvPr id="398" name="フローチャート : 判断 397"/>
        <xdr:cNvSpPr/>
      </xdr:nvSpPr>
      <xdr:spPr>
        <a:xfrm>
          <a:off x="104267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74321</xdr:rowOff>
    </xdr:from>
    <xdr:to>
      <xdr:col>14</xdr:col>
      <xdr:colOff>28575</xdr:colOff>
      <xdr:row>77</xdr:row>
      <xdr:rowOff>107696</xdr:rowOff>
    </xdr:to>
    <xdr:cxnSp macro="">
      <xdr:nvCxnSpPr>
        <xdr:cNvPr id="399" name="直線コネクタ 398"/>
        <xdr:cNvCxnSpPr/>
      </xdr:nvCxnSpPr>
      <xdr:spPr>
        <a:xfrm>
          <a:off x="8750300" y="13275971"/>
          <a:ext cx="889000" cy="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163615</xdr:rowOff>
    </xdr:from>
    <xdr:to>
      <xdr:col>14</xdr:col>
      <xdr:colOff>79375</xdr:colOff>
      <xdr:row>76</xdr:row>
      <xdr:rowOff>93765</xdr:rowOff>
    </xdr:to>
    <xdr:sp macro="" textlink="">
      <xdr:nvSpPr>
        <xdr:cNvPr id="400" name="フローチャート : 判断 399"/>
        <xdr:cNvSpPr/>
      </xdr:nvSpPr>
      <xdr:spPr>
        <a:xfrm>
          <a:off x="9588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110291</xdr:rowOff>
    </xdr:from>
    <xdr:ext cx="534377" cy="259045"/>
    <xdr:sp macro="" textlink="">
      <xdr:nvSpPr>
        <xdr:cNvPr id="401" name="テキスト ボックス 400"/>
        <xdr:cNvSpPr txBox="1"/>
      </xdr:nvSpPr>
      <xdr:spPr>
        <a:xfrm>
          <a:off x="9372111" y="127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74321</xdr:rowOff>
    </xdr:from>
    <xdr:to>
      <xdr:col>12</xdr:col>
      <xdr:colOff>511175</xdr:colOff>
      <xdr:row>77</xdr:row>
      <xdr:rowOff>166808</xdr:rowOff>
    </xdr:to>
    <xdr:cxnSp macro="">
      <xdr:nvCxnSpPr>
        <xdr:cNvPr id="402" name="直線コネクタ 401"/>
        <xdr:cNvCxnSpPr/>
      </xdr:nvCxnSpPr>
      <xdr:spPr>
        <a:xfrm flipV="1">
          <a:off x="7861300" y="13275971"/>
          <a:ext cx="889000" cy="9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18929</xdr:rowOff>
    </xdr:from>
    <xdr:to>
      <xdr:col>12</xdr:col>
      <xdr:colOff>561975</xdr:colOff>
      <xdr:row>76</xdr:row>
      <xdr:rowOff>120529</xdr:rowOff>
    </xdr:to>
    <xdr:sp macro="" textlink="">
      <xdr:nvSpPr>
        <xdr:cNvPr id="403" name="フローチャート : 判断 402"/>
        <xdr:cNvSpPr/>
      </xdr:nvSpPr>
      <xdr:spPr>
        <a:xfrm>
          <a:off x="8699500" y="130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137056</xdr:rowOff>
    </xdr:from>
    <xdr:ext cx="534377" cy="259045"/>
    <xdr:sp macro="" textlink="">
      <xdr:nvSpPr>
        <xdr:cNvPr id="404" name="テキスト ボックス 403"/>
        <xdr:cNvSpPr txBox="1"/>
      </xdr:nvSpPr>
      <xdr:spPr>
        <a:xfrm>
          <a:off x="8483111" y="128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166808</xdr:rowOff>
    </xdr:from>
    <xdr:to>
      <xdr:col>11</xdr:col>
      <xdr:colOff>307975</xdr:colOff>
      <xdr:row>78</xdr:row>
      <xdr:rowOff>18866</xdr:rowOff>
    </xdr:to>
    <xdr:cxnSp macro="">
      <xdr:nvCxnSpPr>
        <xdr:cNvPr id="405" name="直線コネクタ 404"/>
        <xdr:cNvCxnSpPr/>
      </xdr:nvCxnSpPr>
      <xdr:spPr>
        <a:xfrm flipV="1">
          <a:off x="6972300" y="13368458"/>
          <a:ext cx="889000" cy="2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105263</xdr:rowOff>
    </xdr:from>
    <xdr:to>
      <xdr:col>11</xdr:col>
      <xdr:colOff>358775</xdr:colOff>
      <xdr:row>77</xdr:row>
      <xdr:rowOff>35413</xdr:rowOff>
    </xdr:to>
    <xdr:sp macro="" textlink="">
      <xdr:nvSpPr>
        <xdr:cNvPr id="406" name="フローチャート : 判断 405"/>
        <xdr:cNvSpPr/>
      </xdr:nvSpPr>
      <xdr:spPr>
        <a:xfrm>
          <a:off x="7810500" y="13135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51941</xdr:rowOff>
    </xdr:from>
    <xdr:ext cx="534377" cy="259045"/>
    <xdr:sp macro="" textlink="">
      <xdr:nvSpPr>
        <xdr:cNvPr id="407" name="テキスト ボックス 406"/>
        <xdr:cNvSpPr txBox="1"/>
      </xdr:nvSpPr>
      <xdr:spPr>
        <a:xfrm>
          <a:off x="7594111" y="1291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128848</xdr:rowOff>
    </xdr:from>
    <xdr:to>
      <xdr:col>10</xdr:col>
      <xdr:colOff>155575</xdr:colOff>
      <xdr:row>77</xdr:row>
      <xdr:rowOff>58998</xdr:rowOff>
    </xdr:to>
    <xdr:sp macro="" textlink="">
      <xdr:nvSpPr>
        <xdr:cNvPr id="408" name="フローチャート : 判断 407"/>
        <xdr:cNvSpPr/>
      </xdr:nvSpPr>
      <xdr:spPr>
        <a:xfrm>
          <a:off x="6921500" y="1315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75525</xdr:rowOff>
    </xdr:from>
    <xdr:ext cx="534377" cy="259045"/>
    <xdr:sp macro="" textlink="">
      <xdr:nvSpPr>
        <xdr:cNvPr id="409" name="テキスト ボックス 408"/>
        <xdr:cNvSpPr txBox="1"/>
      </xdr:nvSpPr>
      <xdr:spPr>
        <a:xfrm>
          <a:off x="6705111" y="1293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158204</xdr:rowOff>
    </xdr:from>
    <xdr:to>
      <xdr:col>15</xdr:col>
      <xdr:colOff>231775</xdr:colOff>
      <xdr:row>77</xdr:row>
      <xdr:rowOff>88354</xdr:rowOff>
    </xdr:to>
    <xdr:sp macro="" textlink="">
      <xdr:nvSpPr>
        <xdr:cNvPr id="415" name="円/楕円 414"/>
        <xdr:cNvSpPr/>
      </xdr:nvSpPr>
      <xdr:spPr>
        <a:xfrm>
          <a:off x="10426700" y="1318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9631</xdr:rowOff>
    </xdr:from>
    <xdr:ext cx="534377" cy="259045"/>
    <xdr:sp macro="" textlink="">
      <xdr:nvSpPr>
        <xdr:cNvPr id="416" name="商工費該当値テキスト"/>
        <xdr:cNvSpPr txBox="1"/>
      </xdr:nvSpPr>
      <xdr:spPr>
        <a:xfrm>
          <a:off x="10528300" y="1303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18,362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56896</xdr:rowOff>
    </xdr:from>
    <xdr:to>
      <xdr:col>14</xdr:col>
      <xdr:colOff>79375</xdr:colOff>
      <xdr:row>77</xdr:row>
      <xdr:rowOff>158496</xdr:rowOff>
    </xdr:to>
    <xdr:sp macro="" textlink="">
      <xdr:nvSpPr>
        <xdr:cNvPr id="417" name="円/楕円 416"/>
        <xdr:cNvSpPr/>
      </xdr:nvSpPr>
      <xdr:spPr>
        <a:xfrm>
          <a:off x="9588500" y="1325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149623</xdr:rowOff>
    </xdr:from>
    <xdr:ext cx="534377" cy="259045"/>
    <xdr:sp macro="" textlink="">
      <xdr:nvSpPr>
        <xdr:cNvPr id="418" name="テキスト ボックス 417"/>
        <xdr:cNvSpPr txBox="1"/>
      </xdr:nvSpPr>
      <xdr:spPr>
        <a:xfrm>
          <a:off x="9372111" y="1335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14,680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23521</xdr:rowOff>
    </xdr:from>
    <xdr:to>
      <xdr:col>12</xdr:col>
      <xdr:colOff>561975</xdr:colOff>
      <xdr:row>77</xdr:row>
      <xdr:rowOff>125121</xdr:rowOff>
    </xdr:to>
    <xdr:sp macro="" textlink="">
      <xdr:nvSpPr>
        <xdr:cNvPr id="419" name="円/楕円 418"/>
        <xdr:cNvSpPr/>
      </xdr:nvSpPr>
      <xdr:spPr>
        <a:xfrm>
          <a:off x="8699500" y="1322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116248</xdr:rowOff>
    </xdr:from>
    <xdr:ext cx="534377" cy="259045"/>
    <xdr:sp macro="" textlink="">
      <xdr:nvSpPr>
        <xdr:cNvPr id="420" name="テキスト ボックス 419"/>
        <xdr:cNvSpPr txBox="1"/>
      </xdr:nvSpPr>
      <xdr:spPr>
        <a:xfrm>
          <a:off x="8483111" y="1331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16,432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116008</xdr:rowOff>
    </xdr:from>
    <xdr:to>
      <xdr:col>11</xdr:col>
      <xdr:colOff>358775</xdr:colOff>
      <xdr:row>78</xdr:row>
      <xdr:rowOff>46158</xdr:rowOff>
    </xdr:to>
    <xdr:sp macro="" textlink="">
      <xdr:nvSpPr>
        <xdr:cNvPr id="421" name="円/楕円 420"/>
        <xdr:cNvSpPr/>
      </xdr:nvSpPr>
      <xdr:spPr>
        <a:xfrm>
          <a:off x="7810500" y="1331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37285</xdr:rowOff>
    </xdr:from>
    <xdr:ext cx="534377" cy="259045"/>
    <xdr:sp macro="" textlink="">
      <xdr:nvSpPr>
        <xdr:cNvPr id="422" name="テキスト ボックス 421"/>
        <xdr:cNvSpPr txBox="1"/>
      </xdr:nvSpPr>
      <xdr:spPr>
        <a:xfrm>
          <a:off x="7594111" y="1341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11,577</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139516</xdr:rowOff>
    </xdr:from>
    <xdr:to>
      <xdr:col>10</xdr:col>
      <xdr:colOff>155575</xdr:colOff>
      <xdr:row>78</xdr:row>
      <xdr:rowOff>69666</xdr:rowOff>
    </xdr:to>
    <xdr:sp macro="" textlink="">
      <xdr:nvSpPr>
        <xdr:cNvPr id="423" name="円/楕円 422"/>
        <xdr:cNvSpPr/>
      </xdr:nvSpPr>
      <xdr:spPr>
        <a:xfrm>
          <a:off x="6921500" y="1334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60793</xdr:rowOff>
    </xdr:from>
    <xdr:ext cx="534377" cy="259045"/>
    <xdr:sp macro="" textlink="">
      <xdr:nvSpPr>
        <xdr:cNvPr id="424" name="テキスト ボックス 423"/>
        <xdr:cNvSpPr txBox="1"/>
      </xdr:nvSpPr>
      <xdr:spPr>
        <a:xfrm>
          <a:off x="6705111" y="1343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42,827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38" name="テキスト ボックス 437"/>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0" name="テキスト ボックス 43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2" name="テキスト ボックス 44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4" name="テキスト ボックス 44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6" name="テキスト ボックス 44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57534</xdr:rowOff>
    </xdr:from>
    <xdr:to>
      <xdr:col>15</xdr:col>
      <xdr:colOff>180340</xdr:colOff>
      <xdr:row>99</xdr:row>
      <xdr:rowOff>36829</xdr:rowOff>
    </xdr:to>
    <xdr:cxnSp macro="">
      <xdr:nvCxnSpPr>
        <xdr:cNvPr id="448" name="直線コネクタ 447"/>
        <xdr:cNvCxnSpPr/>
      </xdr:nvCxnSpPr>
      <xdr:spPr>
        <a:xfrm flipV="1">
          <a:off x="10475595" y="15488034"/>
          <a:ext cx="1270" cy="1522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65497</xdr:rowOff>
    </xdr:from>
    <xdr:ext cx="534377" cy="259045"/>
    <xdr:sp macro="" textlink="">
      <xdr:nvSpPr>
        <xdr:cNvPr id="449" name="土木費最小値テキスト"/>
        <xdr:cNvSpPr txBox="1"/>
      </xdr:nvSpPr>
      <xdr:spPr>
        <a:xfrm>
          <a:off x="10528300" y="1703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20,004</a:t>
          </a:r>
          <a:endParaRPr kumimoji="1" lang="ja-JP" altLang="en-US" sz="1000" b="1">
            <a:latin typeface="ＭＳ Ｐゴシック"/>
          </a:endParaRPr>
        </a:p>
      </xdr:txBody>
    </xdr:sp>
    <xdr:clientData/>
  </xdr:oneCellAnchor>
  <xdr:twoCellAnchor>
    <xdr:from>
      <xdr:col>15</xdr:col>
      <xdr:colOff>92075</xdr:colOff>
      <xdr:row>99</xdr:row>
      <xdr:rowOff>36829</xdr:rowOff>
    </xdr:from>
    <xdr:to>
      <xdr:col>15</xdr:col>
      <xdr:colOff>269875</xdr:colOff>
      <xdr:row>99</xdr:row>
      <xdr:rowOff>36829</xdr:rowOff>
    </xdr:to>
    <xdr:cxnSp macro="">
      <xdr:nvCxnSpPr>
        <xdr:cNvPr id="450" name="直線コネクタ 449"/>
        <xdr:cNvCxnSpPr/>
      </xdr:nvCxnSpPr>
      <xdr:spPr>
        <a:xfrm>
          <a:off x="10388600" y="1701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4211</xdr:rowOff>
    </xdr:from>
    <xdr:ext cx="690189" cy="259045"/>
    <xdr:sp macro="" textlink="">
      <xdr:nvSpPr>
        <xdr:cNvPr id="451" name="土木費最大値テキスト"/>
        <xdr:cNvSpPr txBox="1"/>
      </xdr:nvSpPr>
      <xdr:spPr>
        <a:xfrm>
          <a:off x="10528300" y="152632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4,015,656</a:t>
          </a:r>
          <a:endParaRPr kumimoji="1" lang="ja-JP" altLang="en-US" sz="1000" b="1">
            <a:latin typeface="ＭＳ Ｐゴシック"/>
          </a:endParaRPr>
        </a:p>
      </xdr:txBody>
    </xdr:sp>
    <xdr:clientData/>
  </xdr:oneCellAnchor>
  <xdr:twoCellAnchor>
    <xdr:from>
      <xdr:col>15</xdr:col>
      <xdr:colOff>92075</xdr:colOff>
      <xdr:row>90</xdr:row>
      <xdr:rowOff>57534</xdr:rowOff>
    </xdr:from>
    <xdr:to>
      <xdr:col>15</xdr:col>
      <xdr:colOff>269875</xdr:colOff>
      <xdr:row>90</xdr:row>
      <xdr:rowOff>57534</xdr:rowOff>
    </xdr:to>
    <xdr:cxnSp macro="">
      <xdr:nvCxnSpPr>
        <xdr:cNvPr id="452" name="直線コネクタ 451"/>
        <xdr:cNvCxnSpPr/>
      </xdr:nvCxnSpPr>
      <xdr:spPr>
        <a:xfrm>
          <a:off x="10388600" y="1548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171248</xdr:rowOff>
    </xdr:from>
    <xdr:to>
      <xdr:col>15</xdr:col>
      <xdr:colOff>180975</xdr:colOff>
      <xdr:row>99</xdr:row>
      <xdr:rowOff>4042</xdr:rowOff>
    </xdr:to>
    <xdr:cxnSp macro="">
      <xdr:nvCxnSpPr>
        <xdr:cNvPr id="453" name="直線コネクタ 452"/>
        <xdr:cNvCxnSpPr/>
      </xdr:nvCxnSpPr>
      <xdr:spPr>
        <a:xfrm flipV="1">
          <a:off x="9639300" y="16973348"/>
          <a:ext cx="838200" cy="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109946</xdr:rowOff>
    </xdr:from>
    <xdr:ext cx="534377" cy="259045"/>
    <xdr:sp macro="" textlink="">
      <xdr:nvSpPr>
        <xdr:cNvPr id="454" name="土木費平均値テキスト"/>
        <xdr:cNvSpPr txBox="1"/>
      </xdr:nvSpPr>
      <xdr:spPr>
        <a:xfrm>
          <a:off x="10528300" y="16912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88,138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131519</xdr:rowOff>
    </xdr:from>
    <xdr:to>
      <xdr:col>15</xdr:col>
      <xdr:colOff>231775</xdr:colOff>
      <xdr:row>99</xdr:row>
      <xdr:rowOff>61669</xdr:rowOff>
    </xdr:to>
    <xdr:sp macro="" textlink="">
      <xdr:nvSpPr>
        <xdr:cNvPr id="455" name="フローチャート : 判断 454"/>
        <xdr:cNvSpPr/>
      </xdr:nvSpPr>
      <xdr:spPr>
        <a:xfrm>
          <a:off x="10426700" y="169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170137</xdr:rowOff>
    </xdr:from>
    <xdr:to>
      <xdr:col>14</xdr:col>
      <xdr:colOff>28575</xdr:colOff>
      <xdr:row>99</xdr:row>
      <xdr:rowOff>4042</xdr:rowOff>
    </xdr:to>
    <xdr:cxnSp macro="">
      <xdr:nvCxnSpPr>
        <xdr:cNvPr id="456" name="直線コネクタ 455"/>
        <xdr:cNvCxnSpPr/>
      </xdr:nvCxnSpPr>
      <xdr:spPr>
        <a:xfrm>
          <a:off x="8750300" y="16972237"/>
          <a:ext cx="889000" cy="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131180</xdr:rowOff>
    </xdr:from>
    <xdr:to>
      <xdr:col>14</xdr:col>
      <xdr:colOff>79375</xdr:colOff>
      <xdr:row>99</xdr:row>
      <xdr:rowOff>61330</xdr:rowOff>
    </xdr:to>
    <xdr:sp macro="" textlink="">
      <xdr:nvSpPr>
        <xdr:cNvPr id="457" name="フローチャート : 判断 456"/>
        <xdr:cNvSpPr/>
      </xdr:nvSpPr>
      <xdr:spPr>
        <a:xfrm>
          <a:off x="9588500" y="1693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52457</xdr:rowOff>
    </xdr:from>
    <xdr:ext cx="534377" cy="259045"/>
    <xdr:sp macro="" textlink="">
      <xdr:nvSpPr>
        <xdr:cNvPr id="458" name="テキスト ボックス 457"/>
        <xdr:cNvSpPr txBox="1"/>
      </xdr:nvSpPr>
      <xdr:spPr>
        <a:xfrm>
          <a:off x="9372111" y="1702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161306</xdr:rowOff>
    </xdr:from>
    <xdr:to>
      <xdr:col>12</xdr:col>
      <xdr:colOff>511175</xdr:colOff>
      <xdr:row>98</xdr:row>
      <xdr:rowOff>170137</xdr:rowOff>
    </xdr:to>
    <xdr:cxnSp macro="">
      <xdr:nvCxnSpPr>
        <xdr:cNvPr id="459" name="直線コネクタ 458"/>
        <xdr:cNvCxnSpPr/>
      </xdr:nvCxnSpPr>
      <xdr:spPr>
        <a:xfrm>
          <a:off x="7861300" y="16963406"/>
          <a:ext cx="889000" cy="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129040</xdr:rowOff>
    </xdr:from>
    <xdr:to>
      <xdr:col>12</xdr:col>
      <xdr:colOff>561975</xdr:colOff>
      <xdr:row>99</xdr:row>
      <xdr:rowOff>59190</xdr:rowOff>
    </xdr:to>
    <xdr:sp macro="" textlink="">
      <xdr:nvSpPr>
        <xdr:cNvPr id="460" name="フローチャート : 判断 459"/>
        <xdr:cNvSpPr/>
      </xdr:nvSpPr>
      <xdr:spPr>
        <a:xfrm>
          <a:off x="8699500" y="1693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50317</xdr:rowOff>
    </xdr:from>
    <xdr:ext cx="534377" cy="259045"/>
    <xdr:sp macro="" textlink="">
      <xdr:nvSpPr>
        <xdr:cNvPr id="461" name="テキスト ボックス 460"/>
        <xdr:cNvSpPr txBox="1"/>
      </xdr:nvSpPr>
      <xdr:spPr>
        <a:xfrm>
          <a:off x="8483111" y="1702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161306</xdr:rowOff>
    </xdr:from>
    <xdr:to>
      <xdr:col>11</xdr:col>
      <xdr:colOff>307975</xdr:colOff>
      <xdr:row>99</xdr:row>
      <xdr:rowOff>10861</xdr:rowOff>
    </xdr:to>
    <xdr:cxnSp macro="">
      <xdr:nvCxnSpPr>
        <xdr:cNvPr id="462" name="直線コネクタ 461"/>
        <xdr:cNvCxnSpPr/>
      </xdr:nvCxnSpPr>
      <xdr:spPr>
        <a:xfrm flipV="1">
          <a:off x="6972300" y="16963406"/>
          <a:ext cx="889000" cy="2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129763</xdr:rowOff>
    </xdr:from>
    <xdr:to>
      <xdr:col>11</xdr:col>
      <xdr:colOff>358775</xdr:colOff>
      <xdr:row>99</xdr:row>
      <xdr:rowOff>59913</xdr:rowOff>
    </xdr:to>
    <xdr:sp macro="" textlink="">
      <xdr:nvSpPr>
        <xdr:cNvPr id="463" name="フローチャート : 判断 462"/>
        <xdr:cNvSpPr/>
      </xdr:nvSpPr>
      <xdr:spPr>
        <a:xfrm>
          <a:off x="7810500" y="16931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51040</xdr:rowOff>
    </xdr:from>
    <xdr:ext cx="534377" cy="259045"/>
    <xdr:sp macro="" textlink="">
      <xdr:nvSpPr>
        <xdr:cNvPr id="464" name="テキスト ボックス 463"/>
        <xdr:cNvSpPr txBox="1"/>
      </xdr:nvSpPr>
      <xdr:spPr>
        <a:xfrm>
          <a:off x="7594111" y="1702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134272</xdr:rowOff>
    </xdr:from>
    <xdr:to>
      <xdr:col>10</xdr:col>
      <xdr:colOff>155575</xdr:colOff>
      <xdr:row>99</xdr:row>
      <xdr:rowOff>64422</xdr:rowOff>
    </xdr:to>
    <xdr:sp macro="" textlink="">
      <xdr:nvSpPr>
        <xdr:cNvPr id="465" name="フローチャート : 判断 464"/>
        <xdr:cNvSpPr/>
      </xdr:nvSpPr>
      <xdr:spPr>
        <a:xfrm>
          <a:off x="6921500" y="1693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55549</xdr:rowOff>
    </xdr:from>
    <xdr:ext cx="534377" cy="259045"/>
    <xdr:sp macro="" textlink="">
      <xdr:nvSpPr>
        <xdr:cNvPr id="466" name="テキスト ボックス 465"/>
        <xdr:cNvSpPr txBox="1"/>
      </xdr:nvSpPr>
      <xdr:spPr>
        <a:xfrm>
          <a:off x="6705111" y="1702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120448</xdr:rowOff>
    </xdr:from>
    <xdr:to>
      <xdr:col>15</xdr:col>
      <xdr:colOff>231775</xdr:colOff>
      <xdr:row>99</xdr:row>
      <xdr:rowOff>50598</xdr:rowOff>
    </xdr:to>
    <xdr:sp macro="" textlink="">
      <xdr:nvSpPr>
        <xdr:cNvPr id="472" name="円/楕円 471"/>
        <xdr:cNvSpPr/>
      </xdr:nvSpPr>
      <xdr:spPr>
        <a:xfrm>
          <a:off x="10426700" y="1692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79825</xdr:rowOff>
    </xdr:from>
    <xdr:ext cx="599010" cy="259045"/>
    <xdr:sp macro="" textlink="">
      <xdr:nvSpPr>
        <xdr:cNvPr id="473" name="土木費該当値テキスト"/>
        <xdr:cNvSpPr txBox="1"/>
      </xdr:nvSpPr>
      <xdr:spPr>
        <a:xfrm>
          <a:off x="10528300" y="1671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117,196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124692</xdr:rowOff>
    </xdr:from>
    <xdr:to>
      <xdr:col>14</xdr:col>
      <xdr:colOff>79375</xdr:colOff>
      <xdr:row>99</xdr:row>
      <xdr:rowOff>54842</xdr:rowOff>
    </xdr:to>
    <xdr:sp macro="" textlink="">
      <xdr:nvSpPr>
        <xdr:cNvPr id="474" name="円/楕円 473"/>
        <xdr:cNvSpPr/>
      </xdr:nvSpPr>
      <xdr:spPr>
        <a:xfrm>
          <a:off x="9588500" y="1692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71369</xdr:rowOff>
    </xdr:from>
    <xdr:ext cx="599010" cy="259045"/>
    <xdr:sp macro="" textlink="">
      <xdr:nvSpPr>
        <xdr:cNvPr id="475" name="テキスト ボックス 474"/>
        <xdr:cNvSpPr txBox="1"/>
      </xdr:nvSpPr>
      <xdr:spPr>
        <a:xfrm>
          <a:off x="9339794" y="16702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106,060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119337</xdr:rowOff>
    </xdr:from>
    <xdr:to>
      <xdr:col>12</xdr:col>
      <xdr:colOff>561975</xdr:colOff>
      <xdr:row>99</xdr:row>
      <xdr:rowOff>49487</xdr:rowOff>
    </xdr:to>
    <xdr:sp macro="" textlink="">
      <xdr:nvSpPr>
        <xdr:cNvPr id="476" name="円/楕円 475"/>
        <xdr:cNvSpPr/>
      </xdr:nvSpPr>
      <xdr:spPr>
        <a:xfrm>
          <a:off x="8699500" y="1692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66014</xdr:rowOff>
    </xdr:from>
    <xdr:ext cx="599010" cy="259045"/>
    <xdr:sp macro="" textlink="">
      <xdr:nvSpPr>
        <xdr:cNvPr id="477" name="テキスト ボックス 476"/>
        <xdr:cNvSpPr txBox="1"/>
      </xdr:nvSpPr>
      <xdr:spPr>
        <a:xfrm>
          <a:off x="8450794" y="1669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120,115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110506</xdr:rowOff>
    </xdr:from>
    <xdr:to>
      <xdr:col>11</xdr:col>
      <xdr:colOff>358775</xdr:colOff>
      <xdr:row>99</xdr:row>
      <xdr:rowOff>40656</xdr:rowOff>
    </xdr:to>
    <xdr:sp macro="" textlink="">
      <xdr:nvSpPr>
        <xdr:cNvPr id="478" name="円/楕円 477"/>
        <xdr:cNvSpPr/>
      </xdr:nvSpPr>
      <xdr:spPr>
        <a:xfrm>
          <a:off x="7810500" y="1691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57183</xdr:rowOff>
    </xdr:from>
    <xdr:ext cx="599010" cy="259045"/>
    <xdr:sp macro="" textlink="">
      <xdr:nvSpPr>
        <xdr:cNvPr id="479" name="テキスト ボックス 478"/>
        <xdr:cNvSpPr txBox="1"/>
      </xdr:nvSpPr>
      <xdr:spPr>
        <a:xfrm>
          <a:off x="7561794" y="1668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143,289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131511</xdr:rowOff>
    </xdr:from>
    <xdr:to>
      <xdr:col>10</xdr:col>
      <xdr:colOff>155575</xdr:colOff>
      <xdr:row>99</xdr:row>
      <xdr:rowOff>61661</xdr:rowOff>
    </xdr:to>
    <xdr:sp macro="" textlink="">
      <xdr:nvSpPr>
        <xdr:cNvPr id="480" name="円/楕円 479"/>
        <xdr:cNvSpPr/>
      </xdr:nvSpPr>
      <xdr:spPr>
        <a:xfrm>
          <a:off x="6921500" y="1693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78188</xdr:rowOff>
    </xdr:from>
    <xdr:ext cx="534377" cy="259045"/>
    <xdr:sp macro="" textlink="">
      <xdr:nvSpPr>
        <xdr:cNvPr id="481" name="テキスト ボックス 480"/>
        <xdr:cNvSpPr txBox="1"/>
      </xdr:nvSpPr>
      <xdr:spPr>
        <a:xfrm>
          <a:off x="6705111" y="1670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88,158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18,033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163605</xdr:rowOff>
    </xdr:from>
    <xdr:to>
      <xdr:col>23</xdr:col>
      <xdr:colOff>516889</xdr:colOff>
      <xdr:row>40</xdr:row>
      <xdr:rowOff>1642</xdr:rowOff>
    </xdr:to>
    <xdr:cxnSp macro="">
      <xdr:nvCxnSpPr>
        <xdr:cNvPr id="508" name="直線コネクタ 507"/>
        <xdr:cNvCxnSpPr/>
      </xdr:nvCxnSpPr>
      <xdr:spPr>
        <a:xfrm flipV="1">
          <a:off x="16317595" y="5307105"/>
          <a:ext cx="1269" cy="155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40</xdr:row>
      <xdr:rowOff>5469</xdr:rowOff>
    </xdr:from>
    <xdr:ext cx="534377" cy="259045"/>
    <xdr:sp macro="" textlink="">
      <xdr:nvSpPr>
        <xdr:cNvPr id="509" name="消防費最小値テキスト"/>
        <xdr:cNvSpPr txBox="1"/>
      </xdr:nvSpPr>
      <xdr:spPr>
        <a:xfrm>
          <a:off x="16370300" y="686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15,455</a:t>
          </a:r>
          <a:endParaRPr kumimoji="1" lang="ja-JP" altLang="en-US" sz="1000" b="1">
            <a:latin typeface="ＭＳ Ｐゴシック"/>
          </a:endParaRPr>
        </a:p>
      </xdr:txBody>
    </xdr:sp>
    <xdr:clientData/>
  </xdr:oneCellAnchor>
  <xdr:twoCellAnchor>
    <xdr:from>
      <xdr:col>23</xdr:col>
      <xdr:colOff>428625</xdr:colOff>
      <xdr:row>40</xdr:row>
      <xdr:rowOff>1642</xdr:rowOff>
    </xdr:from>
    <xdr:to>
      <xdr:col>23</xdr:col>
      <xdr:colOff>606425</xdr:colOff>
      <xdr:row>40</xdr:row>
      <xdr:rowOff>1642</xdr:rowOff>
    </xdr:to>
    <xdr:cxnSp macro="">
      <xdr:nvCxnSpPr>
        <xdr:cNvPr id="510" name="直線コネクタ 509"/>
        <xdr:cNvCxnSpPr/>
      </xdr:nvCxnSpPr>
      <xdr:spPr>
        <a:xfrm>
          <a:off x="16230600" y="68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110282</xdr:rowOff>
    </xdr:from>
    <xdr:ext cx="599010" cy="259045"/>
    <xdr:sp macro="" textlink="">
      <xdr:nvSpPr>
        <xdr:cNvPr id="511" name="消防費最大値テキスト"/>
        <xdr:cNvSpPr txBox="1"/>
      </xdr:nvSpPr>
      <xdr:spPr>
        <a:xfrm>
          <a:off x="16370300" y="508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110,536</a:t>
          </a:r>
          <a:endParaRPr kumimoji="1" lang="ja-JP" altLang="en-US" sz="1000" b="1">
            <a:latin typeface="ＭＳ Ｐゴシック"/>
          </a:endParaRPr>
        </a:p>
      </xdr:txBody>
    </xdr:sp>
    <xdr:clientData/>
  </xdr:oneCellAnchor>
  <xdr:twoCellAnchor>
    <xdr:from>
      <xdr:col>23</xdr:col>
      <xdr:colOff>428625</xdr:colOff>
      <xdr:row>30</xdr:row>
      <xdr:rowOff>163605</xdr:rowOff>
    </xdr:from>
    <xdr:to>
      <xdr:col>23</xdr:col>
      <xdr:colOff>606425</xdr:colOff>
      <xdr:row>30</xdr:row>
      <xdr:rowOff>163605</xdr:rowOff>
    </xdr:to>
    <xdr:cxnSp macro="">
      <xdr:nvCxnSpPr>
        <xdr:cNvPr id="512" name="直線コネクタ 511"/>
        <xdr:cNvCxnSpPr/>
      </xdr:nvCxnSpPr>
      <xdr:spPr>
        <a:xfrm>
          <a:off x="16230600" y="530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60066</xdr:rowOff>
    </xdr:from>
    <xdr:to>
      <xdr:col>23</xdr:col>
      <xdr:colOff>517525</xdr:colOff>
      <xdr:row>35</xdr:row>
      <xdr:rowOff>139455</xdr:rowOff>
    </xdr:to>
    <xdr:cxnSp macro="">
      <xdr:nvCxnSpPr>
        <xdr:cNvPr id="513" name="直線コネクタ 512"/>
        <xdr:cNvCxnSpPr/>
      </xdr:nvCxnSpPr>
      <xdr:spPr>
        <a:xfrm flipV="1">
          <a:off x="15481300" y="5717916"/>
          <a:ext cx="838200" cy="42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101927</xdr:rowOff>
    </xdr:from>
    <xdr:ext cx="534377" cy="259045"/>
    <xdr:sp macro="" textlink="">
      <xdr:nvSpPr>
        <xdr:cNvPr id="514" name="消防費平均値テキスト"/>
        <xdr:cNvSpPr txBox="1"/>
      </xdr:nvSpPr>
      <xdr:spPr>
        <a:xfrm>
          <a:off x="16370300" y="6445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36,381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123500</xdr:rowOff>
    </xdr:from>
    <xdr:to>
      <xdr:col>23</xdr:col>
      <xdr:colOff>568325</xdr:colOff>
      <xdr:row>38</xdr:row>
      <xdr:rowOff>53650</xdr:rowOff>
    </xdr:to>
    <xdr:sp macro="" textlink="">
      <xdr:nvSpPr>
        <xdr:cNvPr id="515" name="フローチャート : 判断 514"/>
        <xdr:cNvSpPr/>
      </xdr:nvSpPr>
      <xdr:spPr>
        <a:xfrm>
          <a:off x="16268700" y="64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148926</xdr:rowOff>
    </xdr:from>
    <xdr:to>
      <xdr:col>22</xdr:col>
      <xdr:colOff>365125</xdr:colOff>
      <xdr:row>35</xdr:row>
      <xdr:rowOff>139455</xdr:rowOff>
    </xdr:to>
    <xdr:cxnSp macro="">
      <xdr:nvCxnSpPr>
        <xdr:cNvPr id="516" name="直線コネクタ 515"/>
        <xdr:cNvCxnSpPr/>
      </xdr:nvCxnSpPr>
      <xdr:spPr>
        <a:xfrm>
          <a:off x="14592300" y="5635326"/>
          <a:ext cx="889000" cy="50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139714</xdr:rowOff>
    </xdr:from>
    <xdr:to>
      <xdr:col>22</xdr:col>
      <xdr:colOff>415925</xdr:colOff>
      <xdr:row>37</xdr:row>
      <xdr:rowOff>69864</xdr:rowOff>
    </xdr:to>
    <xdr:sp macro="" textlink="">
      <xdr:nvSpPr>
        <xdr:cNvPr id="517" name="フローチャート : 判断 516"/>
        <xdr:cNvSpPr/>
      </xdr:nvSpPr>
      <xdr:spPr>
        <a:xfrm>
          <a:off x="15430500" y="631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60991</xdr:rowOff>
    </xdr:from>
    <xdr:ext cx="534377" cy="259045"/>
    <xdr:sp macro="" textlink="">
      <xdr:nvSpPr>
        <xdr:cNvPr id="518" name="テキスト ボックス 517"/>
        <xdr:cNvSpPr txBox="1"/>
      </xdr:nvSpPr>
      <xdr:spPr>
        <a:xfrm>
          <a:off x="15214111" y="640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148926</xdr:rowOff>
    </xdr:from>
    <xdr:to>
      <xdr:col>21</xdr:col>
      <xdr:colOff>161925</xdr:colOff>
      <xdr:row>34</xdr:row>
      <xdr:rowOff>159164</xdr:rowOff>
    </xdr:to>
    <xdr:cxnSp macro="">
      <xdr:nvCxnSpPr>
        <xdr:cNvPr id="519" name="直線コネクタ 518"/>
        <xdr:cNvCxnSpPr/>
      </xdr:nvCxnSpPr>
      <xdr:spPr>
        <a:xfrm flipV="1">
          <a:off x="13703300" y="5635326"/>
          <a:ext cx="889000" cy="35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114046</xdr:rowOff>
    </xdr:from>
    <xdr:to>
      <xdr:col>21</xdr:col>
      <xdr:colOff>212725</xdr:colOff>
      <xdr:row>37</xdr:row>
      <xdr:rowOff>44196</xdr:rowOff>
    </xdr:to>
    <xdr:sp macro="" textlink="">
      <xdr:nvSpPr>
        <xdr:cNvPr id="520" name="フローチャート : 判断 519"/>
        <xdr:cNvSpPr/>
      </xdr:nvSpPr>
      <xdr:spPr>
        <a:xfrm>
          <a:off x="14541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35323</xdr:rowOff>
    </xdr:from>
    <xdr:ext cx="534377" cy="259045"/>
    <xdr:sp macro="" textlink="">
      <xdr:nvSpPr>
        <xdr:cNvPr id="521" name="テキスト ボックス 520"/>
        <xdr:cNvSpPr txBox="1"/>
      </xdr:nvSpPr>
      <xdr:spPr>
        <a:xfrm>
          <a:off x="14325111" y="637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159164</xdr:rowOff>
    </xdr:from>
    <xdr:to>
      <xdr:col>19</xdr:col>
      <xdr:colOff>644525</xdr:colOff>
      <xdr:row>36</xdr:row>
      <xdr:rowOff>100854</xdr:rowOff>
    </xdr:to>
    <xdr:cxnSp macro="">
      <xdr:nvCxnSpPr>
        <xdr:cNvPr id="522" name="直線コネクタ 521"/>
        <xdr:cNvCxnSpPr/>
      </xdr:nvCxnSpPr>
      <xdr:spPr>
        <a:xfrm flipV="1">
          <a:off x="12814300" y="5988464"/>
          <a:ext cx="889000" cy="28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96231</xdr:rowOff>
    </xdr:from>
    <xdr:to>
      <xdr:col>20</xdr:col>
      <xdr:colOff>9525</xdr:colOff>
      <xdr:row>38</xdr:row>
      <xdr:rowOff>26381</xdr:rowOff>
    </xdr:to>
    <xdr:sp macro="" textlink="">
      <xdr:nvSpPr>
        <xdr:cNvPr id="523" name="フローチャート : 判断 522"/>
        <xdr:cNvSpPr/>
      </xdr:nvSpPr>
      <xdr:spPr>
        <a:xfrm>
          <a:off x="13652500" y="643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17508</xdr:rowOff>
    </xdr:from>
    <xdr:ext cx="534377" cy="259045"/>
    <xdr:sp macro="" textlink="">
      <xdr:nvSpPr>
        <xdr:cNvPr id="524" name="テキスト ボックス 523"/>
        <xdr:cNvSpPr txBox="1"/>
      </xdr:nvSpPr>
      <xdr:spPr>
        <a:xfrm>
          <a:off x="13436111" y="653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150932</xdr:rowOff>
    </xdr:from>
    <xdr:to>
      <xdr:col>18</xdr:col>
      <xdr:colOff>492125</xdr:colOff>
      <xdr:row>38</xdr:row>
      <xdr:rowOff>81082</xdr:rowOff>
    </xdr:to>
    <xdr:sp macro="" textlink="">
      <xdr:nvSpPr>
        <xdr:cNvPr id="525" name="フローチャート : 判断 524"/>
        <xdr:cNvSpPr/>
      </xdr:nvSpPr>
      <xdr:spPr>
        <a:xfrm>
          <a:off x="12763500" y="649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72209</xdr:rowOff>
    </xdr:from>
    <xdr:ext cx="534377" cy="259045"/>
    <xdr:sp macro="" textlink="">
      <xdr:nvSpPr>
        <xdr:cNvPr id="526" name="テキスト ボックス 525"/>
        <xdr:cNvSpPr txBox="1"/>
      </xdr:nvSpPr>
      <xdr:spPr>
        <a:xfrm>
          <a:off x="12547111" y="658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9266</xdr:rowOff>
    </xdr:from>
    <xdr:to>
      <xdr:col>23</xdr:col>
      <xdr:colOff>568325</xdr:colOff>
      <xdr:row>33</xdr:row>
      <xdr:rowOff>110866</xdr:rowOff>
    </xdr:to>
    <xdr:sp macro="" textlink="">
      <xdr:nvSpPr>
        <xdr:cNvPr id="532" name="円/楕円 531"/>
        <xdr:cNvSpPr/>
      </xdr:nvSpPr>
      <xdr:spPr>
        <a:xfrm>
          <a:off x="16268700" y="566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32</xdr:row>
      <xdr:rowOff>32143</xdr:rowOff>
    </xdr:from>
    <xdr:ext cx="534377" cy="259045"/>
    <xdr:sp macro="" textlink="">
      <xdr:nvSpPr>
        <xdr:cNvPr id="533" name="消防費該当値テキスト"/>
        <xdr:cNvSpPr txBox="1"/>
      </xdr:nvSpPr>
      <xdr:spPr>
        <a:xfrm>
          <a:off x="16370300" y="551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85,377</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88655</xdr:rowOff>
    </xdr:from>
    <xdr:to>
      <xdr:col>22</xdr:col>
      <xdr:colOff>415925</xdr:colOff>
      <xdr:row>36</xdr:row>
      <xdr:rowOff>18805</xdr:rowOff>
    </xdr:to>
    <xdr:sp macro="" textlink="">
      <xdr:nvSpPr>
        <xdr:cNvPr id="534" name="円/楕円 533"/>
        <xdr:cNvSpPr/>
      </xdr:nvSpPr>
      <xdr:spPr>
        <a:xfrm>
          <a:off x="15430500" y="608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35332</xdr:rowOff>
    </xdr:from>
    <xdr:ext cx="534377" cy="259045"/>
    <xdr:sp macro="" textlink="">
      <xdr:nvSpPr>
        <xdr:cNvPr id="535" name="テキスト ボックス 534"/>
        <xdr:cNvSpPr txBox="1"/>
      </xdr:nvSpPr>
      <xdr:spPr>
        <a:xfrm>
          <a:off x="15214111" y="586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59,515</a:t>
          </a:r>
          <a:endParaRPr kumimoji="1" lang="ja-JP" altLang="en-US" sz="1000" b="1">
            <a:solidFill>
              <a:srgbClr val="FF0000"/>
            </a:solidFill>
            <a:latin typeface="ＭＳ Ｐゴシック"/>
          </a:endParaRPr>
        </a:p>
      </xdr:txBody>
    </xdr:sp>
    <xdr:clientData/>
  </xdr:oneCellAnchor>
  <xdr:twoCellAnchor>
    <xdr:from>
      <xdr:col>21</xdr:col>
      <xdr:colOff>111125</xdr:colOff>
      <xdr:row>32</xdr:row>
      <xdr:rowOff>98126</xdr:rowOff>
    </xdr:from>
    <xdr:to>
      <xdr:col>21</xdr:col>
      <xdr:colOff>212725</xdr:colOff>
      <xdr:row>33</xdr:row>
      <xdr:rowOff>28276</xdr:rowOff>
    </xdr:to>
    <xdr:sp macro="" textlink="">
      <xdr:nvSpPr>
        <xdr:cNvPr id="536" name="円/楕円 535"/>
        <xdr:cNvSpPr/>
      </xdr:nvSpPr>
      <xdr:spPr>
        <a:xfrm>
          <a:off x="14541500" y="558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31</xdr:row>
      <xdr:rowOff>44803</xdr:rowOff>
    </xdr:from>
    <xdr:ext cx="534377" cy="259045"/>
    <xdr:sp macro="" textlink="">
      <xdr:nvSpPr>
        <xdr:cNvPr id="537" name="テキスト ボックス 536"/>
        <xdr:cNvSpPr txBox="1"/>
      </xdr:nvSpPr>
      <xdr:spPr>
        <a:xfrm>
          <a:off x="14325111" y="535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90,435</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108364</xdr:rowOff>
    </xdr:from>
    <xdr:to>
      <xdr:col>20</xdr:col>
      <xdr:colOff>9525</xdr:colOff>
      <xdr:row>35</xdr:row>
      <xdr:rowOff>38514</xdr:rowOff>
    </xdr:to>
    <xdr:sp macro="" textlink="">
      <xdr:nvSpPr>
        <xdr:cNvPr id="538" name="円/楕円 537"/>
        <xdr:cNvSpPr/>
      </xdr:nvSpPr>
      <xdr:spPr>
        <a:xfrm>
          <a:off x="13652500" y="59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55041</xdr:rowOff>
    </xdr:from>
    <xdr:ext cx="534377" cy="259045"/>
    <xdr:sp macro="" textlink="">
      <xdr:nvSpPr>
        <xdr:cNvPr id="539" name="テキスト ボックス 538"/>
        <xdr:cNvSpPr txBox="1"/>
      </xdr:nvSpPr>
      <xdr:spPr>
        <a:xfrm>
          <a:off x="13436111" y="571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68,808</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50054</xdr:rowOff>
    </xdr:from>
    <xdr:to>
      <xdr:col>18</xdr:col>
      <xdr:colOff>492125</xdr:colOff>
      <xdr:row>36</xdr:row>
      <xdr:rowOff>151654</xdr:rowOff>
    </xdr:to>
    <xdr:sp macro="" textlink="">
      <xdr:nvSpPr>
        <xdr:cNvPr id="540" name="円/楕円 539"/>
        <xdr:cNvSpPr/>
      </xdr:nvSpPr>
      <xdr:spPr>
        <a:xfrm>
          <a:off x="12763500" y="622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168181</xdr:rowOff>
    </xdr:from>
    <xdr:ext cx="534377" cy="259045"/>
    <xdr:sp macro="" textlink="">
      <xdr:nvSpPr>
        <xdr:cNvPr id="541" name="テキスト ボックス 540"/>
        <xdr:cNvSpPr txBox="1"/>
      </xdr:nvSpPr>
      <xdr:spPr>
        <a:xfrm>
          <a:off x="12547111" y="599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51,379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44,421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112203</xdr:rowOff>
    </xdr:from>
    <xdr:to>
      <xdr:col>23</xdr:col>
      <xdr:colOff>516889</xdr:colOff>
      <xdr:row>58</xdr:row>
      <xdr:rowOff>100769</xdr:rowOff>
    </xdr:to>
    <xdr:cxnSp macro="">
      <xdr:nvCxnSpPr>
        <xdr:cNvPr id="565" name="直線コネクタ 564"/>
        <xdr:cNvCxnSpPr/>
      </xdr:nvCxnSpPr>
      <xdr:spPr>
        <a:xfrm flipV="1">
          <a:off x="16317595" y="8856153"/>
          <a:ext cx="1269" cy="1188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104596</xdr:rowOff>
    </xdr:from>
    <xdr:ext cx="534377" cy="259045"/>
    <xdr:sp macro="" textlink="">
      <xdr:nvSpPr>
        <xdr:cNvPr id="566" name="教育費最小値テキスト"/>
        <xdr:cNvSpPr txBox="1"/>
      </xdr:nvSpPr>
      <xdr:spPr>
        <a:xfrm>
          <a:off x="16370300" y="1004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30,218</a:t>
          </a:r>
          <a:endParaRPr kumimoji="1" lang="ja-JP" altLang="en-US" sz="1000" b="1">
            <a:latin typeface="ＭＳ Ｐゴシック"/>
          </a:endParaRPr>
        </a:p>
      </xdr:txBody>
    </xdr:sp>
    <xdr:clientData/>
  </xdr:oneCellAnchor>
  <xdr:twoCellAnchor>
    <xdr:from>
      <xdr:col>23</xdr:col>
      <xdr:colOff>428625</xdr:colOff>
      <xdr:row>58</xdr:row>
      <xdr:rowOff>100769</xdr:rowOff>
    </xdr:from>
    <xdr:to>
      <xdr:col>23</xdr:col>
      <xdr:colOff>606425</xdr:colOff>
      <xdr:row>58</xdr:row>
      <xdr:rowOff>100769</xdr:rowOff>
    </xdr:to>
    <xdr:cxnSp macro="">
      <xdr:nvCxnSpPr>
        <xdr:cNvPr id="567" name="直線コネクタ 566"/>
        <xdr:cNvCxnSpPr/>
      </xdr:nvCxnSpPr>
      <xdr:spPr>
        <a:xfrm>
          <a:off x="16230600" y="1004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58880</xdr:rowOff>
    </xdr:from>
    <xdr:ext cx="599010" cy="259045"/>
    <xdr:sp macro="" textlink="">
      <xdr:nvSpPr>
        <xdr:cNvPr id="568" name="教育費最大値テキスト"/>
        <xdr:cNvSpPr txBox="1"/>
      </xdr:nvSpPr>
      <xdr:spPr>
        <a:xfrm>
          <a:off x="16370300" y="863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342,217</a:t>
          </a:r>
          <a:endParaRPr kumimoji="1" lang="ja-JP" altLang="en-US" sz="1000" b="1">
            <a:latin typeface="ＭＳ Ｐゴシック"/>
          </a:endParaRPr>
        </a:p>
      </xdr:txBody>
    </xdr:sp>
    <xdr:clientData/>
  </xdr:oneCellAnchor>
  <xdr:twoCellAnchor>
    <xdr:from>
      <xdr:col>23</xdr:col>
      <xdr:colOff>428625</xdr:colOff>
      <xdr:row>51</xdr:row>
      <xdr:rowOff>112203</xdr:rowOff>
    </xdr:from>
    <xdr:to>
      <xdr:col>23</xdr:col>
      <xdr:colOff>606425</xdr:colOff>
      <xdr:row>51</xdr:row>
      <xdr:rowOff>112203</xdr:rowOff>
    </xdr:to>
    <xdr:cxnSp macro="">
      <xdr:nvCxnSpPr>
        <xdr:cNvPr id="569" name="直線コネクタ 568"/>
        <xdr:cNvCxnSpPr/>
      </xdr:nvCxnSpPr>
      <xdr:spPr>
        <a:xfrm>
          <a:off x="16230600" y="885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75547</xdr:rowOff>
    </xdr:from>
    <xdr:to>
      <xdr:col>23</xdr:col>
      <xdr:colOff>517525</xdr:colOff>
      <xdr:row>57</xdr:row>
      <xdr:rowOff>105909</xdr:rowOff>
    </xdr:to>
    <xdr:cxnSp macro="">
      <xdr:nvCxnSpPr>
        <xdr:cNvPr id="570" name="直線コネクタ 569"/>
        <xdr:cNvCxnSpPr/>
      </xdr:nvCxnSpPr>
      <xdr:spPr>
        <a:xfrm flipV="1">
          <a:off x="15481300" y="9848197"/>
          <a:ext cx="838200" cy="3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16688</xdr:rowOff>
    </xdr:from>
    <xdr:ext cx="534377" cy="259045"/>
    <xdr:sp macro="" textlink="">
      <xdr:nvSpPr>
        <xdr:cNvPr id="571" name="教育費平均値テキスト"/>
        <xdr:cNvSpPr txBox="1"/>
      </xdr:nvSpPr>
      <xdr:spPr>
        <a:xfrm>
          <a:off x="16370300" y="9789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78,291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38261</xdr:rowOff>
    </xdr:from>
    <xdr:to>
      <xdr:col>23</xdr:col>
      <xdr:colOff>568325</xdr:colOff>
      <xdr:row>57</xdr:row>
      <xdr:rowOff>139861</xdr:rowOff>
    </xdr:to>
    <xdr:sp macro="" textlink="">
      <xdr:nvSpPr>
        <xdr:cNvPr id="572" name="フローチャート : 判断 571"/>
        <xdr:cNvSpPr/>
      </xdr:nvSpPr>
      <xdr:spPr>
        <a:xfrm>
          <a:off x="16268700" y="981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155900</xdr:rowOff>
    </xdr:from>
    <xdr:to>
      <xdr:col>22</xdr:col>
      <xdr:colOff>365125</xdr:colOff>
      <xdr:row>57</xdr:row>
      <xdr:rowOff>105909</xdr:rowOff>
    </xdr:to>
    <xdr:cxnSp macro="">
      <xdr:nvCxnSpPr>
        <xdr:cNvPr id="573" name="直線コネクタ 572"/>
        <xdr:cNvCxnSpPr/>
      </xdr:nvCxnSpPr>
      <xdr:spPr>
        <a:xfrm>
          <a:off x="14592300" y="9757100"/>
          <a:ext cx="889000" cy="12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154043</xdr:rowOff>
    </xdr:from>
    <xdr:to>
      <xdr:col>22</xdr:col>
      <xdr:colOff>415925</xdr:colOff>
      <xdr:row>57</xdr:row>
      <xdr:rowOff>84193</xdr:rowOff>
    </xdr:to>
    <xdr:sp macro="" textlink="">
      <xdr:nvSpPr>
        <xdr:cNvPr id="574" name="フローチャート : 判断 573"/>
        <xdr:cNvSpPr/>
      </xdr:nvSpPr>
      <xdr:spPr>
        <a:xfrm>
          <a:off x="15430500" y="97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100720</xdr:rowOff>
    </xdr:from>
    <xdr:ext cx="534377" cy="259045"/>
    <xdr:sp macro="" textlink="">
      <xdr:nvSpPr>
        <xdr:cNvPr id="575" name="テキスト ボックス 574"/>
        <xdr:cNvSpPr txBox="1"/>
      </xdr:nvSpPr>
      <xdr:spPr>
        <a:xfrm>
          <a:off x="15214111" y="953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155900</xdr:rowOff>
    </xdr:from>
    <xdr:to>
      <xdr:col>21</xdr:col>
      <xdr:colOff>161925</xdr:colOff>
      <xdr:row>57</xdr:row>
      <xdr:rowOff>116234</xdr:rowOff>
    </xdr:to>
    <xdr:cxnSp macro="">
      <xdr:nvCxnSpPr>
        <xdr:cNvPr id="576" name="直線コネクタ 575"/>
        <xdr:cNvCxnSpPr/>
      </xdr:nvCxnSpPr>
      <xdr:spPr>
        <a:xfrm flipV="1">
          <a:off x="13703300" y="9757100"/>
          <a:ext cx="889000" cy="13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151727</xdr:rowOff>
    </xdr:from>
    <xdr:to>
      <xdr:col>21</xdr:col>
      <xdr:colOff>212725</xdr:colOff>
      <xdr:row>57</xdr:row>
      <xdr:rowOff>81877</xdr:rowOff>
    </xdr:to>
    <xdr:sp macro="" textlink="">
      <xdr:nvSpPr>
        <xdr:cNvPr id="577" name="フローチャート : 判断 576"/>
        <xdr:cNvSpPr/>
      </xdr:nvSpPr>
      <xdr:spPr>
        <a:xfrm>
          <a:off x="14541500" y="975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73004</xdr:rowOff>
    </xdr:from>
    <xdr:ext cx="534377" cy="259045"/>
    <xdr:sp macro="" textlink="">
      <xdr:nvSpPr>
        <xdr:cNvPr id="578" name="テキスト ボックス 577"/>
        <xdr:cNvSpPr txBox="1"/>
      </xdr:nvSpPr>
      <xdr:spPr>
        <a:xfrm>
          <a:off x="14325111" y="98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116234</xdr:rowOff>
    </xdr:from>
    <xdr:to>
      <xdr:col>19</xdr:col>
      <xdr:colOff>644525</xdr:colOff>
      <xdr:row>57</xdr:row>
      <xdr:rowOff>126498</xdr:rowOff>
    </xdr:to>
    <xdr:cxnSp macro="">
      <xdr:nvCxnSpPr>
        <xdr:cNvPr id="579" name="直線コネクタ 578"/>
        <xdr:cNvCxnSpPr/>
      </xdr:nvCxnSpPr>
      <xdr:spPr>
        <a:xfrm flipV="1">
          <a:off x="12814300" y="9888884"/>
          <a:ext cx="889000" cy="1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138140</xdr:rowOff>
    </xdr:from>
    <xdr:to>
      <xdr:col>20</xdr:col>
      <xdr:colOff>9525</xdr:colOff>
      <xdr:row>57</xdr:row>
      <xdr:rowOff>68290</xdr:rowOff>
    </xdr:to>
    <xdr:sp macro="" textlink="">
      <xdr:nvSpPr>
        <xdr:cNvPr id="580" name="フローチャート : 判断 579"/>
        <xdr:cNvSpPr/>
      </xdr:nvSpPr>
      <xdr:spPr>
        <a:xfrm>
          <a:off x="13652500" y="9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84817</xdr:rowOff>
    </xdr:from>
    <xdr:ext cx="534377" cy="259045"/>
    <xdr:sp macro="" textlink="">
      <xdr:nvSpPr>
        <xdr:cNvPr id="581" name="テキスト ボックス 580"/>
        <xdr:cNvSpPr txBox="1"/>
      </xdr:nvSpPr>
      <xdr:spPr>
        <a:xfrm>
          <a:off x="13436111" y="951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170971</xdr:rowOff>
    </xdr:from>
    <xdr:to>
      <xdr:col>18</xdr:col>
      <xdr:colOff>492125</xdr:colOff>
      <xdr:row>57</xdr:row>
      <xdr:rowOff>101121</xdr:rowOff>
    </xdr:to>
    <xdr:sp macro="" textlink="">
      <xdr:nvSpPr>
        <xdr:cNvPr id="582" name="フローチャート : 判断 581"/>
        <xdr:cNvSpPr/>
      </xdr:nvSpPr>
      <xdr:spPr>
        <a:xfrm>
          <a:off x="12763500" y="977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117648</xdr:rowOff>
    </xdr:from>
    <xdr:ext cx="534377" cy="259045"/>
    <xdr:sp macro="" textlink="">
      <xdr:nvSpPr>
        <xdr:cNvPr id="583" name="テキスト ボックス 582"/>
        <xdr:cNvSpPr txBox="1"/>
      </xdr:nvSpPr>
      <xdr:spPr>
        <a:xfrm>
          <a:off x="12547111" y="954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24747</xdr:rowOff>
    </xdr:from>
    <xdr:to>
      <xdr:col>23</xdr:col>
      <xdr:colOff>568325</xdr:colOff>
      <xdr:row>57</xdr:row>
      <xdr:rowOff>126347</xdr:rowOff>
    </xdr:to>
    <xdr:sp macro="" textlink="">
      <xdr:nvSpPr>
        <xdr:cNvPr id="589" name="円/楕円 588"/>
        <xdr:cNvSpPr/>
      </xdr:nvSpPr>
      <xdr:spPr>
        <a:xfrm>
          <a:off x="16268700" y="979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47624</xdr:rowOff>
    </xdr:from>
    <xdr:ext cx="534377" cy="259045"/>
    <xdr:sp macro="" textlink="">
      <xdr:nvSpPr>
        <xdr:cNvPr id="590" name="教育費該当値テキスト"/>
        <xdr:cNvSpPr txBox="1"/>
      </xdr:nvSpPr>
      <xdr:spPr>
        <a:xfrm>
          <a:off x="16370300" y="964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81,838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55109</xdr:rowOff>
    </xdr:from>
    <xdr:to>
      <xdr:col>22</xdr:col>
      <xdr:colOff>415925</xdr:colOff>
      <xdr:row>57</xdr:row>
      <xdr:rowOff>156709</xdr:rowOff>
    </xdr:to>
    <xdr:sp macro="" textlink="">
      <xdr:nvSpPr>
        <xdr:cNvPr id="591" name="円/楕円 590"/>
        <xdr:cNvSpPr/>
      </xdr:nvSpPr>
      <xdr:spPr>
        <a:xfrm>
          <a:off x="15430500" y="982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147836</xdr:rowOff>
    </xdr:from>
    <xdr:ext cx="534377" cy="259045"/>
    <xdr:sp macro="" textlink="">
      <xdr:nvSpPr>
        <xdr:cNvPr id="592" name="テキスト ボックス 591"/>
        <xdr:cNvSpPr txBox="1"/>
      </xdr:nvSpPr>
      <xdr:spPr>
        <a:xfrm>
          <a:off x="15214111" y="99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73,869</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105100</xdr:rowOff>
    </xdr:from>
    <xdr:to>
      <xdr:col>21</xdr:col>
      <xdr:colOff>212725</xdr:colOff>
      <xdr:row>57</xdr:row>
      <xdr:rowOff>35250</xdr:rowOff>
    </xdr:to>
    <xdr:sp macro="" textlink="">
      <xdr:nvSpPr>
        <xdr:cNvPr id="593" name="円/楕円 592"/>
        <xdr:cNvSpPr/>
      </xdr:nvSpPr>
      <xdr:spPr>
        <a:xfrm>
          <a:off x="14541500" y="970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51777</xdr:rowOff>
    </xdr:from>
    <xdr:ext cx="599010" cy="259045"/>
    <xdr:sp macro="" textlink="">
      <xdr:nvSpPr>
        <xdr:cNvPr id="594" name="テキスト ボックス 593"/>
        <xdr:cNvSpPr txBox="1"/>
      </xdr:nvSpPr>
      <xdr:spPr>
        <a:xfrm>
          <a:off x="14292794" y="9481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105,748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65434</xdr:rowOff>
    </xdr:from>
    <xdr:to>
      <xdr:col>20</xdr:col>
      <xdr:colOff>9525</xdr:colOff>
      <xdr:row>57</xdr:row>
      <xdr:rowOff>167034</xdr:rowOff>
    </xdr:to>
    <xdr:sp macro="" textlink="">
      <xdr:nvSpPr>
        <xdr:cNvPr id="595" name="円/楕円 594"/>
        <xdr:cNvSpPr/>
      </xdr:nvSpPr>
      <xdr:spPr>
        <a:xfrm>
          <a:off x="13652500" y="983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158161</xdr:rowOff>
    </xdr:from>
    <xdr:ext cx="534377" cy="259045"/>
    <xdr:sp macro="" textlink="">
      <xdr:nvSpPr>
        <xdr:cNvPr id="596" name="テキスト ボックス 595"/>
        <xdr:cNvSpPr txBox="1"/>
      </xdr:nvSpPr>
      <xdr:spPr>
        <a:xfrm>
          <a:off x="13436111" y="993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71,159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75698</xdr:rowOff>
    </xdr:from>
    <xdr:to>
      <xdr:col>18</xdr:col>
      <xdr:colOff>492125</xdr:colOff>
      <xdr:row>58</xdr:row>
      <xdr:rowOff>5848</xdr:rowOff>
    </xdr:to>
    <xdr:sp macro="" textlink="">
      <xdr:nvSpPr>
        <xdr:cNvPr id="597" name="円/楕円 596"/>
        <xdr:cNvSpPr/>
      </xdr:nvSpPr>
      <xdr:spPr>
        <a:xfrm>
          <a:off x="12763500" y="984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168425</xdr:rowOff>
    </xdr:from>
    <xdr:ext cx="534377" cy="259045"/>
    <xdr:sp macro="" textlink="">
      <xdr:nvSpPr>
        <xdr:cNvPr id="598" name="テキスト ボックス 597"/>
        <xdr:cNvSpPr txBox="1"/>
      </xdr:nvSpPr>
      <xdr:spPr>
        <a:xfrm>
          <a:off x="12547111" y="994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68,465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42358</xdr:rowOff>
    </xdr:from>
    <xdr:to>
      <xdr:col>23</xdr:col>
      <xdr:colOff>516889</xdr:colOff>
      <xdr:row>78</xdr:row>
      <xdr:rowOff>139700</xdr:rowOff>
    </xdr:to>
    <xdr:cxnSp macro="">
      <xdr:nvCxnSpPr>
        <xdr:cNvPr id="620" name="直線コネクタ 619"/>
        <xdr:cNvCxnSpPr/>
      </xdr:nvCxnSpPr>
      <xdr:spPr>
        <a:xfrm flipV="1">
          <a:off x="16317595" y="12215308"/>
          <a:ext cx="1269" cy="12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1825</xdr:rowOff>
    </xdr:from>
    <xdr:ext cx="249299" cy="259045"/>
    <xdr:sp macro="" textlink="">
      <xdr:nvSpPr>
        <xdr:cNvPr id="621" name="災害復旧費最小値テキスト"/>
        <xdr:cNvSpPr txBox="1"/>
      </xdr:nvSpPr>
      <xdr:spPr>
        <a:xfrm>
          <a:off x="16370300" y="13546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160485</xdr:rowOff>
    </xdr:from>
    <xdr:ext cx="599010" cy="259045"/>
    <xdr:sp macro="" textlink="">
      <xdr:nvSpPr>
        <xdr:cNvPr id="623" name="災害復旧費最大値テキスト"/>
        <xdr:cNvSpPr txBox="1"/>
      </xdr:nvSpPr>
      <xdr:spPr>
        <a:xfrm>
          <a:off x="16370300" y="1199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71</xdr:row>
      <xdr:rowOff>42358</xdr:rowOff>
    </xdr:from>
    <xdr:to>
      <xdr:col>23</xdr:col>
      <xdr:colOff>606425</xdr:colOff>
      <xdr:row>71</xdr:row>
      <xdr:rowOff>42358</xdr:rowOff>
    </xdr:to>
    <xdr:cxnSp macro="">
      <xdr:nvCxnSpPr>
        <xdr:cNvPr id="624" name="直線コネクタ 623"/>
        <xdr:cNvCxnSpPr/>
      </xdr:nvCxnSpPr>
      <xdr:spPr>
        <a:xfrm>
          <a:off x="16230600" y="1221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31074</xdr:rowOff>
    </xdr:from>
    <xdr:to>
      <xdr:col>23</xdr:col>
      <xdr:colOff>517525</xdr:colOff>
      <xdr:row>78</xdr:row>
      <xdr:rowOff>61012</xdr:rowOff>
    </xdr:to>
    <xdr:cxnSp macro="">
      <xdr:nvCxnSpPr>
        <xdr:cNvPr id="625" name="直線コネクタ 624"/>
        <xdr:cNvCxnSpPr/>
      </xdr:nvCxnSpPr>
      <xdr:spPr>
        <a:xfrm>
          <a:off x="15481300" y="13404174"/>
          <a:ext cx="838200" cy="2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46276</xdr:rowOff>
    </xdr:from>
    <xdr:ext cx="469744" cy="259045"/>
    <xdr:sp macro="" textlink="">
      <xdr:nvSpPr>
        <xdr:cNvPr id="626" name="災害復旧費平均値テキスト"/>
        <xdr:cNvSpPr txBox="1"/>
      </xdr:nvSpPr>
      <xdr:spPr>
        <a:xfrm>
          <a:off x="16370300" y="13419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67849</xdr:rowOff>
    </xdr:from>
    <xdr:to>
      <xdr:col>23</xdr:col>
      <xdr:colOff>568325</xdr:colOff>
      <xdr:row>78</xdr:row>
      <xdr:rowOff>169449</xdr:rowOff>
    </xdr:to>
    <xdr:sp macro="" textlink="">
      <xdr:nvSpPr>
        <xdr:cNvPr id="627" name="フローチャート : 判断 626"/>
        <xdr:cNvSpPr/>
      </xdr:nvSpPr>
      <xdr:spPr>
        <a:xfrm>
          <a:off x="162687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31074</xdr:rowOff>
    </xdr:from>
    <xdr:to>
      <xdr:col>22</xdr:col>
      <xdr:colOff>365125</xdr:colOff>
      <xdr:row>78</xdr:row>
      <xdr:rowOff>33843</xdr:rowOff>
    </xdr:to>
    <xdr:cxnSp macro="">
      <xdr:nvCxnSpPr>
        <xdr:cNvPr id="628" name="直線コネクタ 627"/>
        <xdr:cNvCxnSpPr/>
      </xdr:nvCxnSpPr>
      <xdr:spPr>
        <a:xfrm flipV="1">
          <a:off x="14592300" y="13404174"/>
          <a:ext cx="889000" cy="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64106</xdr:rowOff>
    </xdr:from>
    <xdr:to>
      <xdr:col>22</xdr:col>
      <xdr:colOff>415925</xdr:colOff>
      <xdr:row>78</xdr:row>
      <xdr:rowOff>165706</xdr:rowOff>
    </xdr:to>
    <xdr:sp macro="" textlink="">
      <xdr:nvSpPr>
        <xdr:cNvPr id="629" name="フローチャート : 判断 628"/>
        <xdr:cNvSpPr/>
      </xdr:nvSpPr>
      <xdr:spPr>
        <a:xfrm>
          <a:off x="15430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156833</xdr:rowOff>
    </xdr:from>
    <xdr:ext cx="534377" cy="259045"/>
    <xdr:sp macro="" textlink="">
      <xdr:nvSpPr>
        <xdr:cNvPr id="630" name="テキスト ボックス 629"/>
        <xdr:cNvSpPr txBox="1"/>
      </xdr:nvSpPr>
      <xdr:spPr>
        <a:xfrm>
          <a:off x="15214111" y="1352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33843</xdr:rowOff>
    </xdr:from>
    <xdr:to>
      <xdr:col>21</xdr:col>
      <xdr:colOff>161925</xdr:colOff>
      <xdr:row>78</xdr:row>
      <xdr:rowOff>120667</xdr:rowOff>
    </xdr:to>
    <xdr:cxnSp macro="">
      <xdr:nvCxnSpPr>
        <xdr:cNvPr id="631" name="直線コネクタ 630"/>
        <xdr:cNvCxnSpPr/>
      </xdr:nvCxnSpPr>
      <xdr:spPr>
        <a:xfrm flipV="1">
          <a:off x="13703300" y="13406943"/>
          <a:ext cx="889000" cy="8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74106</xdr:rowOff>
    </xdr:from>
    <xdr:to>
      <xdr:col>21</xdr:col>
      <xdr:colOff>212725</xdr:colOff>
      <xdr:row>79</xdr:row>
      <xdr:rowOff>4256</xdr:rowOff>
    </xdr:to>
    <xdr:sp macro="" textlink="">
      <xdr:nvSpPr>
        <xdr:cNvPr id="632" name="フローチャート : 判断 631"/>
        <xdr:cNvSpPr/>
      </xdr:nvSpPr>
      <xdr:spPr>
        <a:xfrm>
          <a:off x="14541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166833</xdr:rowOff>
    </xdr:from>
    <xdr:ext cx="469744" cy="259045"/>
    <xdr:sp macro="" textlink="">
      <xdr:nvSpPr>
        <xdr:cNvPr id="633" name="テキスト ボックス 632"/>
        <xdr:cNvSpPr txBox="1"/>
      </xdr:nvSpPr>
      <xdr:spPr>
        <a:xfrm>
          <a:off x="14357427" y="1353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95927</xdr:rowOff>
    </xdr:from>
    <xdr:to>
      <xdr:col>19</xdr:col>
      <xdr:colOff>644525</xdr:colOff>
      <xdr:row>78</xdr:row>
      <xdr:rowOff>120667</xdr:rowOff>
    </xdr:to>
    <xdr:cxnSp macro="">
      <xdr:nvCxnSpPr>
        <xdr:cNvPr id="634" name="直線コネクタ 633"/>
        <xdr:cNvCxnSpPr/>
      </xdr:nvCxnSpPr>
      <xdr:spPr>
        <a:xfrm>
          <a:off x="12814300" y="13469027"/>
          <a:ext cx="889000" cy="2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71785</xdr:rowOff>
    </xdr:from>
    <xdr:to>
      <xdr:col>20</xdr:col>
      <xdr:colOff>9525</xdr:colOff>
      <xdr:row>79</xdr:row>
      <xdr:rowOff>1935</xdr:rowOff>
    </xdr:to>
    <xdr:sp macro="" textlink="">
      <xdr:nvSpPr>
        <xdr:cNvPr id="635" name="フローチャート : 判断 634"/>
        <xdr:cNvSpPr/>
      </xdr:nvSpPr>
      <xdr:spPr>
        <a:xfrm>
          <a:off x="13652500" y="1344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164512</xdr:rowOff>
    </xdr:from>
    <xdr:ext cx="469744" cy="259045"/>
    <xdr:sp macro="" textlink="">
      <xdr:nvSpPr>
        <xdr:cNvPr id="636" name="テキスト ボックス 635"/>
        <xdr:cNvSpPr txBox="1"/>
      </xdr:nvSpPr>
      <xdr:spPr>
        <a:xfrm>
          <a:off x="13468427" y="1353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63210</xdr:rowOff>
    </xdr:from>
    <xdr:to>
      <xdr:col>18</xdr:col>
      <xdr:colOff>492125</xdr:colOff>
      <xdr:row>78</xdr:row>
      <xdr:rowOff>164810</xdr:rowOff>
    </xdr:to>
    <xdr:sp macro="" textlink="">
      <xdr:nvSpPr>
        <xdr:cNvPr id="637" name="フローチャート : 判断 636"/>
        <xdr:cNvSpPr/>
      </xdr:nvSpPr>
      <xdr:spPr>
        <a:xfrm>
          <a:off x="12763500" y="1343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155937</xdr:rowOff>
    </xdr:from>
    <xdr:ext cx="534377" cy="259045"/>
    <xdr:sp macro="" textlink="">
      <xdr:nvSpPr>
        <xdr:cNvPr id="638" name="テキスト ボックス 637"/>
        <xdr:cNvSpPr txBox="1"/>
      </xdr:nvSpPr>
      <xdr:spPr>
        <a:xfrm>
          <a:off x="12547111" y="1352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10212</xdr:rowOff>
    </xdr:from>
    <xdr:to>
      <xdr:col>23</xdr:col>
      <xdr:colOff>568325</xdr:colOff>
      <xdr:row>78</xdr:row>
      <xdr:rowOff>111812</xdr:rowOff>
    </xdr:to>
    <xdr:sp macro="" textlink="">
      <xdr:nvSpPr>
        <xdr:cNvPr id="644" name="円/楕円 643"/>
        <xdr:cNvSpPr/>
      </xdr:nvSpPr>
      <xdr:spPr>
        <a:xfrm>
          <a:off x="16268700" y="1338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141039</xdr:rowOff>
    </xdr:from>
    <xdr:ext cx="534377" cy="259045"/>
    <xdr:sp macro="" textlink="">
      <xdr:nvSpPr>
        <xdr:cNvPr id="645" name="災害復旧費該当値テキスト"/>
        <xdr:cNvSpPr txBox="1"/>
      </xdr:nvSpPr>
      <xdr:spPr>
        <a:xfrm>
          <a:off x="16370300" y="1317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34,422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151724</xdr:rowOff>
    </xdr:from>
    <xdr:to>
      <xdr:col>22</xdr:col>
      <xdr:colOff>415925</xdr:colOff>
      <xdr:row>78</xdr:row>
      <xdr:rowOff>81874</xdr:rowOff>
    </xdr:to>
    <xdr:sp macro="" textlink="">
      <xdr:nvSpPr>
        <xdr:cNvPr id="646" name="円/楕円 645"/>
        <xdr:cNvSpPr/>
      </xdr:nvSpPr>
      <xdr:spPr>
        <a:xfrm>
          <a:off x="15430500" y="1335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98401</xdr:rowOff>
    </xdr:from>
    <xdr:ext cx="534377" cy="259045"/>
    <xdr:sp macro="" textlink="">
      <xdr:nvSpPr>
        <xdr:cNvPr id="647" name="テキスト ボックス 646"/>
        <xdr:cNvSpPr txBox="1"/>
      </xdr:nvSpPr>
      <xdr:spPr>
        <a:xfrm>
          <a:off x="15214111" y="1312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47,518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154493</xdr:rowOff>
    </xdr:from>
    <xdr:to>
      <xdr:col>21</xdr:col>
      <xdr:colOff>212725</xdr:colOff>
      <xdr:row>78</xdr:row>
      <xdr:rowOff>84643</xdr:rowOff>
    </xdr:to>
    <xdr:sp macro="" textlink="">
      <xdr:nvSpPr>
        <xdr:cNvPr id="648" name="円/楕円 647"/>
        <xdr:cNvSpPr/>
      </xdr:nvSpPr>
      <xdr:spPr>
        <a:xfrm>
          <a:off x="14541500" y="1335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101170</xdr:rowOff>
    </xdr:from>
    <xdr:ext cx="534377" cy="259045"/>
    <xdr:sp macro="" textlink="">
      <xdr:nvSpPr>
        <xdr:cNvPr id="649" name="テキスト ボックス 648"/>
        <xdr:cNvSpPr txBox="1"/>
      </xdr:nvSpPr>
      <xdr:spPr>
        <a:xfrm>
          <a:off x="14325111" y="1313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46,307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69867</xdr:rowOff>
    </xdr:from>
    <xdr:to>
      <xdr:col>20</xdr:col>
      <xdr:colOff>9525</xdr:colOff>
      <xdr:row>79</xdr:row>
      <xdr:rowOff>17</xdr:rowOff>
    </xdr:to>
    <xdr:sp macro="" textlink="">
      <xdr:nvSpPr>
        <xdr:cNvPr id="650" name="円/楕円 649"/>
        <xdr:cNvSpPr/>
      </xdr:nvSpPr>
      <xdr:spPr>
        <a:xfrm>
          <a:off x="13652500" y="1344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16544</xdr:rowOff>
    </xdr:from>
    <xdr:ext cx="469744" cy="259045"/>
    <xdr:sp macro="" textlink="">
      <xdr:nvSpPr>
        <xdr:cNvPr id="651" name="テキスト ボックス 650"/>
        <xdr:cNvSpPr txBox="1"/>
      </xdr:nvSpPr>
      <xdr:spPr>
        <a:xfrm>
          <a:off x="13468427" y="1321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45127</xdr:rowOff>
    </xdr:from>
    <xdr:to>
      <xdr:col>18</xdr:col>
      <xdr:colOff>492125</xdr:colOff>
      <xdr:row>78</xdr:row>
      <xdr:rowOff>146727</xdr:rowOff>
    </xdr:to>
    <xdr:sp macro="" textlink="">
      <xdr:nvSpPr>
        <xdr:cNvPr id="652" name="円/楕円 651"/>
        <xdr:cNvSpPr/>
      </xdr:nvSpPr>
      <xdr:spPr>
        <a:xfrm>
          <a:off x="12763500" y="1341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163254</xdr:rowOff>
    </xdr:from>
    <xdr:ext cx="534377" cy="259045"/>
    <xdr:sp macro="" textlink="">
      <xdr:nvSpPr>
        <xdr:cNvPr id="653" name="テキスト ボックス 652"/>
        <xdr:cNvSpPr txBox="1"/>
      </xdr:nvSpPr>
      <xdr:spPr>
        <a:xfrm>
          <a:off x="12547111" y="1319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19,148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112108</xdr:rowOff>
    </xdr:from>
    <xdr:to>
      <xdr:col>23</xdr:col>
      <xdr:colOff>516889</xdr:colOff>
      <xdr:row>97</xdr:row>
      <xdr:rowOff>133533</xdr:rowOff>
    </xdr:to>
    <xdr:cxnSp macro="">
      <xdr:nvCxnSpPr>
        <xdr:cNvPr id="673" name="直線コネクタ 672"/>
        <xdr:cNvCxnSpPr/>
      </xdr:nvCxnSpPr>
      <xdr:spPr>
        <a:xfrm flipV="1">
          <a:off x="16317595" y="15542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137360</xdr:rowOff>
    </xdr:from>
    <xdr:ext cx="534377" cy="259045"/>
    <xdr:sp macro="" textlink="">
      <xdr:nvSpPr>
        <xdr:cNvPr id="674" name="公債費最小値テキスト"/>
        <xdr:cNvSpPr txBox="1"/>
      </xdr:nvSpPr>
      <xdr:spPr>
        <a:xfrm>
          <a:off x="16370300" y="1676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97</xdr:row>
      <xdr:rowOff>133533</xdr:rowOff>
    </xdr:from>
    <xdr:to>
      <xdr:col>23</xdr:col>
      <xdr:colOff>606425</xdr:colOff>
      <xdr:row>97</xdr:row>
      <xdr:rowOff>133533</xdr:rowOff>
    </xdr:to>
    <xdr:cxnSp macro="">
      <xdr:nvCxnSpPr>
        <xdr:cNvPr id="675" name="直線コネクタ 674"/>
        <xdr:cNvCxnSpPr/>
      </xdr:nvCxnSpPr>
      <xdr:spPr>
        <a:xfrm>
          <a:off x="16230600" y="1676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58785</xdr:rowOff>
    </xdr:from>
    <xdr:ext cx="599010" cy="259045"/>
    <xdr:sp macro="" textlink="">
      <xdr:nvSpPr>
        <xdr:cNvPr id="676" name="公債費最大値テキスト"/>
        <xdr:cNvSpPr txBox="1"/>
      </xdr:nvSpPr>
      <xdr:spPr>
        <a:xfrm>
          <a:off x="16370300" y="1531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90</xdr:row>
      <xdr:rowOff>112108</xdr:rowOff>
    </xdr:from>
    <xdr:to>
      <xdr:col>23</xdr:col>
      <xdr:colOff>606425</xdr:colOff>
      <xdr:row>90</xdr:row>
      <xdr:rowOff>112108</xdr:rowOff>
    </xdr:to>
    <xdr:cxnSp macro="">
      <xdr:nvCxnSpPr>
        <xdr:cNvPr id="677" name="直線コネクタ 676"/>
        <xdr:cNvCxnSpPr/>
      </xdr:nvCxnSpPr>
      <xdr:spPr>
        <a:xfrm>
          <a:off x="16230600" y="1554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106102</xdr:rowOff>
    </xdr:from>
    <xdr:to>
      <xdr:col>23</xdr:col>
      <xdr:colOff>517525</xdr:colOff>
      <xdr:row>91</xdr:row>
      <xdr:rowOff>135488</xdr:rowOff>
    </xdr:to>
    <xdr:cxnSp macro="">
      <xdr:nvCxnSpPr>
        <xdr:cNvPr id="678" name="直線コネクタ 677"/>
        <xdr:cNvCxnSpPr/>
      </xdr:nvCxnSpPr>
      <xdr:spPr>
        <a:xfrm>
          <a:off x="15481300" y="15708052"/>
          <a:ext cx="838200" cy="2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72882</xdr:rowOff>
    </xdr:from>
    <xdr:ext cx="534377" cy="259045"/>
    <xdr:sp macro="" textlink="">
      <xdr:nvSpPr>
        <xdr:cNvPr id="679" name="公債費平均値テキスト"/>
        <xdr:cNvSpPr txBox="1"/>
      </xdr:nvSpPr>
      <xdr:spPr>
        <a:xfrm>
          <a:off x="16370300" y="16360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94455</xdr:rowOff>
    </xdr:from>
    <xdr:to>
      <xdr:col>23</xdr:col>
      <xdr:colOff>568325</xdr:colOff>
      <xdr:row>96</xdr:row>
      <xdr:rowOff>24605</xdr:rowOff>
    </xdr:to>
    <xdr:sp macro="" textlink="">
      <xdr:nvSpPr>
        <xdr:cNvPr id="680" name="フローチャート : 判断 679"/>
        <xdr:cNvSpPr/>
      </xdr:nvSpPr>
      <xdr:spPr>
        <a:xfrm>
          <a:off x="162687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106102</xdr:rowOff>
    </xdr:from>
    <xdr:to>
      <xdr:col>22</xdr:col>
      <xdr:colOff>365125</xdr:colOff>
      <xdr:row>91</xdr:row>
      <xdr:rowOff>160120</xdr:rowOff>
    </xdr:to>
    <xdr:cxnSp macro="">
      <xdr:nvCxnSpPr>
        <xdr:cNvPr id="681" name="直線コネクタ 680"/>
        <xdr:cNvCxnSpPr/>
      </xdr:nvCxnSpPr>
      <xdr:spPr>
        <a:xfrm flipV="1">
          <a:off x="14592300" y="15708052"/>
          <a:ext cx="889000" cy="5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59223</xdr:rowOff>
    </xdr:from>
    <xdr:to>
      <xdr:col>22</xdr:col>
      <xdr:colOff>415925</xdr:colOff>
      <xdr:row>94</xdr:row>
      <xdr:rowOff>160823</xdr:rowOff>
    </xdr:to>
    <xdr:sp macro="" textlink="">
      <xdr:nvSpPr>
        <xdr:cNvPr id="682" name="フローチャート : 判断 681"/>
        <xdr:cNvSpPr/>
      </xdr:nvSpPr>
      <xdr:spPr>
        <a:xfrm>
          <a:off x="15430500" y="1617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151950</xdr:rowOff>
    </xdr:from>
    <xdr:ext cx="599010" cy="259045"/>
    <xdr:sp macro="" textlink="">
      <xdr:nvSpPr>
        <xdr:cNvPr id="683" name="テキスト ボックス 682"/>
        <xdr:cNvSpPr txBox="1"/>
      </xdr:nvSpPr>
      <xdr:spPr>
        <a:xfrm>
          <a:off x="15181794" y="16268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160120</xdr:rowOff>
    </xdr:from>
    <xdr:to>
      <xdr:col>21</xdr:col>
      <xdr:colOff>161925</xdr:colOff>
      <xdr:row>91</xdr:row>
      <xdr:rowOff>166343</xdr:rowOff>
    </xdr:to>
    <xdr:cxnSp macro="">
      <xdr:nvCxnSpPr>
        <xdr:cNvPr id="684" name="直線コネクタ 683"/>
        <xdr:cNvCxnSpPr/>
      </xdr:nvCxnSpPr>
      <xdr:spPr>
        <a:xfrm flipV="1">
          <a:off x="13703300" y="15762070"/>
          <a:ext cx="889000" cy="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30635</xdr:rowOff>
    </xdr:from>
    <xdr:to>
      <xdr:col>21</xdr:col>
      <xdr:colOff>212725</xdr:colOff>
      <xdr:row>94</xdr:row>
      <xdr:rowOff>132235</xdr:rowOff>
    </xdr:to>
    <xdr:sp macro="" textlink="">
      <xdr:nvSpPr>
        <xdr:cNvPr id="685" name="フローチャート : 判断 684"/>
        <xdr:cNvSpPr/>
      </xdr:nvSpPr>
      <xdr:spPr>
        <a:xfrm>
          <a:off x="14541500" y="1614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123362</xdr:rowOff>
    </xdr:from>
    <xdr:ext cx="599010" cy="259045"/>
    <xdr:sp macro="" textlink="">
      <xdr:nvSpPr>
        <xdr:cNvPr id="686" name="テキスト ボックス 685"/>
        <xdr:cNvSpPr txBox="1"/>
      </xdr:nvSpPr>
      <xdr:spPr>
        <a:xfrm>
          <a:off x="14292794" y="16239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67433</xdr:rowOff>
    </xdr:from>
    <xdr:to>
      <xdr:col>19</xdr:col>
      <xdr:colOff>644525</xdr:colOff>
      <xdr:row>91</xdr:row>
      <xdr:rowOff>166343</xdr:rowOff>
    </xdr:to>
    <xdr:cxnSp macro="">
      <xdr:nvCxnSpPr>
        <xdr:cNvPr id="687" name="直線コネクタ 686"/>
        <xdr:cNvCxnSpPr/>
      </xdr:nvCxnSpPr>
      <xdr:spPr>
        <a:xfrm>
          <a:off x="12814300" y="15669383"/>
          <a:ext cx="889000" cy="9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36573</xdr:rowOff>
    </xdr:from>
    <xdr:to>
      <xdr:col>20</xdr:col>
      <xdr:colOff>9525</xdr:colOff>
      <xdr:row>94</xdr:row>
      <xdr:rowOff>138173</xdr:rowOff>
    </xdr:to>
    <xdr:sp macro="" textlink="">
      <xdr:nvSpPr>
        <xdr:cNvPr id="688" name="フローチャート : 判断 687"/>
        <xdr:cNvSpPr/>
      </xdr:nvSpPr>
      <xdr:spPr>
        <a:xfrm>
          <a:off x="13652500" y="16152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129300</xdr:rowOff>
    </xdr:from>
    <xdr:ext cx="599010" cy="259045"/>
    <xdr:sp macro="" textlink="">
      <xdr:nvSpPr>
        <xdr:cNvPr id="689" name="テキスト ボックス 688"/>
        <xdr:cNvSpPr txBox="1"/>
      </xdr:nvSpPr>
      <xdr:spPr>
        <a:xfrm>
          <a:off x="13403794" y="1624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24212</xdr:rowOff>
    </xdr:from>
    <xdr:to>
      <xdr:col>18</xdr:col>
      <xdr:colOff>492125</xdr:colOff>
      <xdr:row>94</xdr:row>
      <xdr:rowOff>125812</xdr:rowOff>
    </xdr:to>
    <xdr:sp macro="" textlink="">
      <xdr:nvSpPr>
        <xdr:cNvPr id="690" name="フローチャート : 判断 689"/>
        <xdr:cNvSpPr/>
      </xdr:nvSpPr>
      <xdr:spPr>
        <a:xfrm>
          <a:off x="12763500" y="1614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116939</xdr:rowOff>
    </xdr:from>
    <xdr:ext cx="599010" cy="259045"/>
    <xdr:sp macro="" textlink="">
      <xdr:nvSpPr>
        <xdr:cNvPr id="691" name="テキスト ボックス 690"/>
        <xdr:cNvSpPr txBox="1"/>
      </xdr:nvSpPr>
      <xdr:spPr>
        <a:xfrm>
          <a:off x="12514794" y="16233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91</xdr:row>
      <xdr:rowOff>84688</xdr:rowOff>
    </xdr:from>
    <xdr:to>
      <xdr:col>23</xdr:col>
      <xdr:colOff>568325</xdr:colOff>
      <xdr:row>92</xdr:row>
      <xdr:rowOff>14838</xdr:rowOff>
    </xdr:to>
    <xdr:sp macro="" textlink="">
      <xdr:nvSpPr>
        <xdr:cNvPr id="697" name="円/楕円 696"/>
        <xdr:cNvSpPr/>
      </xdr:nvSpPr>
      <xdr:spPr>
        <a:xfrm>
          <a:off x="16268700" y="156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90</xdr:row>
      <xdr:rowOff>107565</xdr:rowOff>
    </xdr:from>
    <xdr:ext cx="599010" cy="259045"/>
    <xdr:sp macro="" textlink="">
      <xdr:nvSpPr>
        <xdr:cNvPr id="698" name="公債費該当値テキスト"/>
        <xdr:cNvSpPr txBox="1"/>
      </xdr:nvSpPr>
      <xdr:spPr>
        <a:xfrm>
          <a:off x="16370300" y="15538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190,737</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55302</xdr:rowOff>
    </xdr:from>
    <xdr:to>
      <xdr:col>22</xdr:col>
      <xdr:colOff>415925</xdr:colOff>
      <xdr:row>91</xdr:row>
      <xdr:rowOff>156902</xdr:rowOff>
    </xdr:to>
    <xdr:sp macro="" textlink="">
      <xdr:nvSpPr>
        <xdr:cNvPr id="699" name="円/楕円 698"/>
        <xdr:cNvSpPr/>
      </xdr:nvSpPr>
      <xdr:spPr>
        <a:xfrm>
          <a:off x="15430500" y="1565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90</xdr:row>
      <xdr:rowOff>1979</xdr:rowOff>
    </xdr:from>
    <xdr:ext cx="599010" cy="259045"/>
    <xdr:sp macro="" textlink="">
      <xdr:nvSpPr>
        <xdr:cNvPr id="700" name="テキスト ボックス 699"/>
        <xdr:cNvSpPr txBox="1"/>
      </xdr:nvSpPr>
      <xdr:spPr>
        <a:xfrm>
          <a:off x="15181794" y="15432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195,879</a:t>
          </a:r>
          <a:endParaRPr kumimoji="1" lang="ja-JP" altLang="en-US" sz="1000" b="1">
            <a:solidFill>
              <a:srgbClr val="FF0000"/>
            </a:solidFill>
            <a:latin typeface="ＭＳ Ｐゴシック"/>
          </a:endParaRPr>
        </a:p>
      </xdr:txBody>
    </xdr:sp>
    <xdr:clientData/>
  </xdr:oneCellAnchor>
  <xdr:twoCellAnchor>
    <xdr:from>
      <xdr:col>21</xdr:col>
      <xdr:colOff>111125</xdr:colOff>
      <xdr:row>91</xdr:row>
      <xdr:rowOff>109320</xdr:rowOff>
    </xdr:from>
    <xdr:to>
      <xdr:col>21</xdr:col>
      <xdr:colOff>212725</xdr:colOff>
      <xdr:row>92</xdr:row>
      <xdr:rowOff>39470</xdr:rowOff>
    </xdr:to>
    <xdr:sp macro="" textlink="">
      <xdr:nvSpPr>
        <xdr:cNvPr id="701" name="円/楕円 700"/>
        <xdr:cNvSpPr/>
      </xdr:nvSpPr>
      <xdr:spPr>
        <a:xfrm>
          <a:off x="14541500" y="1571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90</xdr:row>
      <xdr:rowOff>55997</xdr:rowOff>
    </xdr:from>
    <xdr:ext cx="599010" cy="259045"/>
    <xdr:sp macro="" textlink="">
      <xdr:nvSpPr>
        <xdr:cNvPr id="702" name="テキスト ボックス 701"/>
        <xdr:cNvSpPr txBox="1"/>
      </xdr:nvSpPr>
      <xdr:spPr>
        <a:xfrm>
          <a:off x="14292794" y="15486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186,427</a:t>
          </a:r>
          <a:endParaRPr kumimoji="1" lang="ja-JP" altLang="en-US" sz="1000" b="1">
            <a:solidFill>
              <a:srgbClr val="FF0000"/>
            </a:solidFill>
            <a:latin typeface="ＭＳ Ｐゴシック"/>
          </a:endParaRPr>
        </a:p>
      </xdr:txBody>
    </xdr:sp>
    <xdr:clientData/>
  </xdr:oneCellAnchor>
  <xdr:twoCellAnchor>
    <xdr:from>
      <xdr:col>19</xdr:col>
      <xdr:colOff>593725</xdr:colOff>
      <xdr:row>91</xdr:row>
      <xdr:rowOff>115543</xdr:rowOff>
    </xdr:from>
    <xdr:to>
      <xdr:col>20</xdr:col>
      <xdr:colOff>9525</xdr:colOff>
      <xdr:row>92</xdr:row>
      <xdr:rowOff>45693</xdr:rowOff>
    </xdr:to>
    <xdr:sp macro="" textlink="">
      <xdr:nvSpPr>
        <xdr:cNvPr id="703" name="円/楕円 702"/>
        <xdr:cNvSpPr/>
      </xdr:nvSpPr>
      <xdr:spPr>
        <a:xfrm>
          <a:off x="13652500" y="1571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90</xdr:row>
      <xdr:rowOff>62220</xdr:rowOff>
    </xdr:from>
    <xdr:ext cx="599010" cy="259045"/>
    <xdr:sp macro="" textlink="">
      <xdr:nvSpPr>
        <xdr:cNvPr id="704" name="テキスト ボックス 703"/>
        <xdr:cNvSpPr txBox="1"/>
      </xdr:nvSpPr>
      <xdr:spPr>
        <a:xfrm>
          <a:off x="13403794" y="15492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185,338</a:t>
          </a:r>
          <a:endParaRPr kumimoji="1" lang="ja-JP" altLang="en-US" sz="1000" b="1">
            <a:solidFill>
              <a:srgbClr val="FF0000"/>
            </a:solidFill>
            <a:latin typeface="ＭＳ Ｐゴシック"/>
          </a:endParaRPr>
        </a:p>
      </xdr:txBody>
    </xdr:sp>
    <xdr:clientData/>
  </xdr:oneCellAnchor>
  <xdr:twoCellAnchor>
    <xdr:from>
      <xdr:col>18</xdr:col>
      <xdr:colOff>390525</xdr:colOff>
      <xdr:row>91</xdr:row>
      <xdr:rowOff>16633</xdr:rowOff>
    </xdr:from>
    <xdr:to>
      <xdr:col>18</xdr:col>
      <xdr:colOff>492125</xdr:colOff>
      <xdr:row>91</xdr:row>
      <xdr:rowOff>118233</xdr:rowOff>
    </xdr:to>
    <xdr:sp macro="" textlink="">
      <xdr:nvSpPr>
        <xdr:cNvPr id="705" name="円/楕円 704"/>
        <xdr:cNvSpPr/>
      </xdr:nvSpPr>
      <xdr:spPr>
        <a:xfrm>
          <a:off x="12763500" y="1561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89</xdr:row>
      <xdr:rowOff>134760</xdr:rowOff>
    </xdr:from>
    <xdr:ext cx="599010" cy="259045"/>
    <xdr:sp macro="" textlink="">
      <xdr:nvSpPr>
        <xdr:cNvPr id="706" name="テキスト ボックス 705"/>
        <xdr:cNvSpPr txBox="1"/>
      </xdr:nvSpPr>
      <xdr:spPr>
        <a:xfrm>
          <a:off x="12514794" y="15393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202,645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0" name="テキスト ボックス 71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2" name="テキスト ボックス 72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4" name="テキスト ボックス 72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6" name="テキスト ボックス 72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140843</xdr:rowOff>
    </xdr:from>
    <xdr:to>
      <xdr:col>32</xdr:col>
      <xdr:colOff>186689</xdr:colOff>
      <xdr:row>39</xdr:row>
      <xdr:rowOff>44450</xdr:rowOff>
    </xdr:to>
    <xdr:cxnSp macro="">
      <xdr:nvCxnSpPr>
        <xdr:cNvPr id="730" name="直線コネクタ 729"/>
        <xdr:cNvCxnSpPr/>
      </xdr:nvCxnSpPr>
      <xdr:spPr>
        <a:xfrm flipV="1">
          <a:off x="22159595" y="5455793"/>
          <a:ext cx="1269" cy="127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87520</xdr:rowOff>
    </xdr:from>
    <xdr:ext cx="469744" cy="259045"/>
    <xdr:sp macro="" textlink="">
      <xdr:nvSpPr>
        <xdr:cNvPr id="733" name="諸支出金最大値テキスト"/>
        <xdr:cNvSpPr txBox="1"/>
      </xdr:nvSpPr>
      <xdr:spPr>
        <a:xfrm>
          <a:off x="22212300" y="523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a:t>
          </a:r>
          <a:endParaRPr kumimoji="1" lang="ja-JP" altLang="en-US" sz="1000" b="1">
            <a:latin typeface="ＭＳ Ｐゴシック"/>
          </a:endParaRPr>
        </a:p>
      </xdr:txBody>
    </xdr:sp>
    <xdr:clientData/>
  </xdr:oneCellAnchor>
  <xdr:twoCellAnchor>
    <xdr:from>
      <xdr:col>32</xdr:col>
      <xdr:colOff>98425</xdr:colOff>
      <xdr:row>31</xdr:row>
      <xdr:rowOff>140843</xdr:rowOff>
    </xdr:from>
    <xdr:to>
      <xdr:col>32</xdr:col>
      <xdr:colOff>276225</xdr:colOff>
      <xdr:row>31</xdr:row>
      <xdr:rowOff>140843</xdr:rowOff>
    </xdr:to>
    <xdr:cxnSp macro="">
      <xdr:nvCxnSpPr>
        <xdr:cNvPr id="734" name="直線コネクタ 733"/>
        <xdr:cNvCxnSpPr/>
      </xdr:nvCxnSpPr>
      <xdr:spPr>
        <a:xfrm>
          <a:off x="22072600" y="5455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127017</xdr:rowOff>
    </xdr:from>
    <xdr:ext cx="378565" cy="259045"/>
    <xdr:sp macro="" textlink="">
      <xdr:nvSpPr>
        <xdr:cNvPr id="736" name="諸支出金平均値テキスト"/>
        <xdr:cNvSpPr txBox="1"/>
      </xdr:nvSpPr>
      <xdr:spPr>
        <a:xfrm>
          <a:off x="22212300" y="64706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104140</xdr:rowOff>
    </xdr:from>
    <xdr:to>
      <xdr:col>32</xdr:col>
      <xdr:colOff>238125</xdr:colOff>
      <xdr:row>39</xdr:row>
      <xdr:rowOff>34290</xdr:rowOff>
    </xdr:to>
    <xdr:sp macro="" textlink="">
      <xdr:nvSpPr>
        <xdr:cNvPr id="737" name="フローチャート : 判断 736"/>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135382</xdr:rowOff>
    </xdr:from>
    <xdr:to>
      <xdr:col>31</xdr:col>
      <xdr:colOff>85725</xdr:colOff>
      <xdr:row>39</xdr:row>
      <xdr:rowOff>65532</xdr:rowOff>
    </xdr:to>
    <xdr:sp macro="" textlink="">
      <xdr:nvSpPr>
        <xdr:cNvPr id="739" name="フローチャート : 判断 738"/>
        <xdr:cNvSpPr/>
      </xdr:nvSpPr>
      <xdr:spPr>
        <a:xfrm>
          <a:off x="21272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82059</xdr:rowOff>
    </xdr:from>
    <xdr:ext cx="313932" cy="259045"/>
    <xdr:sp macro="" textlink="">
      <xdr:nvSpPr>
        <xdr:cNvPr id="740" name="テキスト ボックス 739"/>
        <xdr:cNvSpPr txBox="1"/>
      </xdr:nvSpPr>
      <xdr:spPr>
        <a:xfrm>
          <a:off x="21166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108712</xdr:rowOff>
    </xdr:from>
    <xdr:to>
      <xdr:col>29</xdr:col>
      <xdr:colOff>568325</xdr:colOff>
      <xdr:row>39</xdr:row>
      <xdr:rowOff>38862</xdr:rowOff>
    </xdr:to>
    <xdr:sp macro="" textlink="">
      <xdr:nvSpPr>
        <xdr:cNvPr id="742" name="フローチャート : 判断 741"/>
        <xdr:cNvSpPr/>
      </xdr:nvSpPr>
      <xdr:spPr>
        <a:xfrm>
          <a:off x="20383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55389</xdr:rowOff>
    </xdr:from>
    <xdr:ext cx="378565" cy="259045"/>
    <xdr:sp macro="" textlink="">
      <xdr:nvSpPr>
        <xdr:cNvPr id="743" name="テキスト ボックス 742"/>
        <xdr:cNvSpPr txBox="1"/>
      </xdr:nvSpPr>
      <xdr:spPr>
        <a:xfrm>
          <a:off x="20245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104521</xdr:rowOff>
    </xdr:from>
    <xdr:to>
      <xdr:col>28</xdr:col>
      <xdr:colOff>365125</xdr:colOff>
      <xdr:row>39</xdr:row>
      <xdr:rowOff>34671</xdr:rowOff>
    </xdr:to>
    <xdr:sp macro="" textlink="">
      <xdr:nvSpPr>
        <xdr:cNvPr id="745" name="フローチャート : 判断 744"/>
        <xdr:cNvSpPr/>
      </xdr:nvSpPr>
      <xdr:spPr>
        <a:xfrm>
          <a:off x="194945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51198</xdr:rowOff>
    </xdr:from>
    <xdr:ext cx="378565" cy="259045"/>
    <xdr:sp macro="" textlink="">
      <xdr:nvSpPr>
        <xdr:cNvPr id="746" name="テキスト ボックス 745"/>
        <xdr:cNvSpPr txBox="1"/>
      </xdr:nvSpPr>
      <xdr:spPr>
        <a:xfrm>
          <a:off x="19356017" y="6394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104902</xdr:rowOff>
    </xdr:from>
    <xdr:to>
      <xdr:col>27</xdr:col>
      <xdr:colOff>161925</xdr:colOff>
      <xdr:row>39</xdr:row>
      <xdr:rowOff>35052</xdr:rowOff>
    </xdr:to>
    <xdr:sp macro="" textlink="">
      <xdr:nvSpPr>
        <xdr:cNvPr id="747" name="フローチャート : 判断 746"/>
        <xdr:cNvSpPr/>
      </xdr:nvSpPr>
      <xdr:spPr>
        <a:xfrm>
          <a:off x="18605500" y="66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51579</xdr:rowOff>
    </xdr:from>
    <xdr:ext cx="378565" cy="259045"/>
    <xdr:sp macro="" textlink="">
      <xdr:nvSpPr>
        <xdr:cNvPr id="748" name="テキスト ボックス 747"/>
        <xdr:cNvSpPr txBox="1"/>
      </xdr:nvSpPr>
      <xdr:spPr>
        <a:xfrm>
          <a:off x="18467017" y="6395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82567</xdr:rowOff>
    </xdr:from>
    <xdr:ext cx="249299" cy="259045"/>
    <xdr:sp macro="" textlink="">
      <xdr:nvSpPr>
        <xdr:cNvPr id="755" name="諸支出金該当値テキスト"/>
        <xdr:cNvSpPr txBox="1"/>
      </xdr:nvSpPr>
      <xdr:spPr>
        <a:xfrm>
          <a:off x="22212300" y="659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に比べて、近年、大型事業が重なり公債費が高い水準であるが、起債発行額を１０億円程度に抑制し、交付税措置のある有利な起債のみ活用しているため、起債残高においては減少し、財政健全化に向かっているものの、地方交付税や国、県からの支出金で構成される依存型の財政構造であるため、国、県の動向により大きく左右されることが課題である。今後においても大型事業が見込まれるが、新規、重要事業については将来の財政負担等を十分検討しつつ事業を厳選し、また町における人口減少に歯止めをかけ、定住人口の増加を推進し、住民一人当たりのコスト縮減に努める。</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徳島県那賀町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業務全般に経費の節減合理化を図ることにより、財政健全化維持に努め、自主財源の乏しい本町において今後の財源確保のため、財政調整基金等へ計画的な積立により基金残高の増加を図る。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徳島県那賀町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各会計共に、人件費・公債費の削減を主に業務全般に経費の節減合理化を図ることにより、財政健全化維持に努め黒字決算となっている。しかし、財政基盤が弱く、類似団体平均を下回っているため、投資的経費を抑制するなど、徹底的な歳出の見直しを実施するとともに、税収の徴収率向上対策等による歳入の確保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14862028</v>
      </c>
      <c r="BO4" s="411"/>
      <c r="BP4" s="411"/>
      <c r="BQ4" s="411"/>
      <c r="BR4" s="411"/>
      <c r="BS4" s="411"/>
      <c r="BT4" s="411"/>
      <c r="BU4" s="412"/>
      <c r="BV4" s="410">
        <v>13107478</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16.3</v>
      </c>
      <c r="CU4" s="588"/>
      <c r="CV4" s="588"/>
      <c r="CW4" s="588"/>
      <c r="CX4" s="588"/>
      <c r="CY4" s="588"/>
      <c r="CZ4" s="588"/>
      <c r="DA4" s="589"/>
      <c r="DB4" s="587">
        <v>22.7</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12489188</v>
      </c>
      <c r="BO5" s="416"/>
      <c r="BP5" s="416"/>
      <c r="BQ5" s="416"/>
      <c r="BR5" s="416"/>
      <c r="BS5" s="416"/>
      <c r="BT5" s="416"/>
      <c r="BU5" s="417"/>
      <c r="BV5" s="415">
        <v>11014893</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89.2</v>
      </c>
      <c r="CU5" s="386"/>
      <c r="CV5" s="386"/>
      <c r="CW5" s="386"/>
      <c r="CX5" s="386"/>
      <c r="CY5" s="386"/>
      <c r="CZ5" s="386"/>
      <c r="DA5" s="387"/>
      <c r="DB5" s="385">
        <v>86</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2372840</v>
      </c>
      <c r="BO6" s="416"/>
      <c r="BP6" s="416"/>
      <c r="BQ6" s="416"/>
      <c r="BR6" s="416"/>
      <c r="BS6" s="416"/>
      <c r="BT6" s="416"/>
      <c r="BU6" s="417"/>
      <c r="BV6" s="415">
        <v>2092585</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92.7</v>
      </c>
      <c r="CU6" s="562"/>
      <c r="CV6" s="562"/>
      <c r="CW6" s="562"/>
      <c r="CX6" s="562"/>
      <c r="CY6" s="562"/>
      <c r="CZ6" s="562"/>
      <c r="DA6" s="563"/>
      <c r="DB6" s="561">
        <v>90.4</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1316708</v>
      </c>
      <c r="BO7" s="416"/>
      <c r="BP7" s="416"/>
      <c r="BQ7" s="416"/>
      <c r="BR7" s="416"/>
      <c r="BS7" s="416"/>
      <c r="BT7" s="416"/>
      <c r="BU7" s="417"/>
      <c r="BV7" s="415">
        <v>497852</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6487844</v>
      </c>
      <c r="CU7" s="416"/>
      <c r="CV7" s="416"/>
      <c r="CW7" s="416"/>
      <c r="CX7" s="416"/>
      <c r="CY7" s="416"/>
      <c r="CZ7" s="416"/>
      <c r="DA7" s="417"/>
      <c r="DB7" s="415">
        <v>7022591</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1056132</v>
      </c>
      <c r="BO8" s="416"/>
      <c r="BP8" s="416"/>
      <c r="BQ8" s="416"/>
      <c r="BR8" s="416"/>
      <c r="BS8" s="416"/>
      <c r="BT8" s="416"/>
      <c r="BU8" s="417"/>
      <c r="BV8" s="415">
        <v>1594733</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0.19</v>
      </c>
      <c r="CU8" s="525"/>
      <c r="CV8" s="525"/>
      <c r="CW8" s="525"/>
      <c r="CX8" s="525"/>
      <c r="CY8" s="525"/>
      <c r="CZ8" s="525"/>
      <c r="DA8" s="526"/>
      <c r="DB8" s="524">
        <v>0.21</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8402</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498593</v>
      </c>
      <c r="BO9" s="416"/>
      <c r="BP9" s="416"/>
      <c r="BQ9" s="416"/>
      <c r="BR9" s="416"/>
      <c r="BS9" s="416"/>
      <c r="BT9" s="416"/>
      <c r="BU9" s="417"/>
      <c r="BV9" s="415">
        <v>212149</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15.4</v>
      </c>
      <c r="CU9" s="386"/>
      <c r="CV9" s="386"/>
      <c r="CW9" s="386"/>
      <c r="CX9" s="386"/>
      <c r="CY9" s="386"/>
      <c r="CZ9" s="386"/>
      <c r="DA9" s="387"/>
      <c r="DB9" s="385">
        <v>18.100000000000001</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9318</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1009965</v>
      </c>
      <c r="BO10" s="416"/>
      <c r="BP10" s="416"/>
      <c r="BQ10" s="416"/>
      <c r="BR10" s="416"/>
      <c r="BS10" s="416"/>
      <c r="BT10" s="416"/>
      <c r="BU10" s="417"/>
      <c r="BV10" s="415">
        <v>312599</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8860</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1500000</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8844</v>
      </c>
      <c r="S13" s="517"/>
      <c r="T13" s="517"/>
      <c r="U13" s="517"/>
      <c r="V13" s="518"/>
      <c r="W13" s="504" t="s">
        <v>124</v>
      </c>
      <c r="X13" s="428"/>
      <c r="Y13" s="428"/>
      <c r="Z13" s="428"/>
      <c r="AA13" s="428"/>
      <c r="AB13" s="429"/>
      <c r="AC13" s="391">
        <v>717</v>
      </c>
      <c r="AD13" s="392"/>
      <c r="AE13" s="392"/>
      <c r="AF13" s="392"/>
      <c r="AG13" s="393"/>
      <c r="AH13" s="391">
        <v>888</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8558</v>
      </c>
      <c r="BO13" s="416"/>
      <c r="BP13" s="416"/>
      <c r="BQ13" s="416"/>
      <c r="BR13" s="416"/>
      <c r="BS13" s="416"/>
      <c r="BT13" s="416"/>
      <c r="BU13" s="417"/>
      <c r="BV13" s="415">
        <v>524748</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6.6</v>
      </c>
      <c r="CU13" s="386"/>
      <c r="CV13" s="386"/>
      <c r="CW13" s="386"/>
      <c r="CX13" s="386"/>
      <c r="CY13" s="386"/>
      <c r="CZ13" s="386"/>
      <c r="DA13" s="387"/>
      <c r="DB13" s="385">
        <v>6.6</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9107</v>
      </c>
      <c r="S14" s="517"/>
      <c r="T14" s="517"/>
      <c r="U14" s="517"/>
      <c r="V14" s="518"/>
      <c r="W14" s="519"/>
      <c r="X14" s="431"/>
      <c r="Y14" s="431"/>
      <c r="Z14" s="431"/>
      <c r="AA14" s="431"/>
      <c r="AB14" s="432"/>
      <c r="AC14" s="509">
        <v>19</v>
      </c>
      <c r="AD14" s="510"/>
      <c r="AE14" s="510"/>
      <c r="AF14" s="510"/>
      <c r="AG14" s="511"/>
      <c r="AH14" s="509">
        <v>21.8</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9093</v>
      </c>
      <c r="S15" s="517"/>
      <c r="T15" s="517"/>
      <c r="U15" s="517"/>
      <c r="V15" s="518"/>
      <c r="W15" s="504" t="s">
        <v>131</v>
      </c>
      <c r="X15" s="428"/>
      <c r="Y15" s="428"/>
      <c r="Z15" s="428"/>
      <c r="AA15" s="428"/>
      <c r="AB15" s="429"/>
      <c r="AC15" s="391">
        <v>1054</v>
      </c>
      <c r="AD15" s="392"/>
      <c r="AE15" s="392"/>
      <c r="AF15" s="392"/>
      <c r="AG15" s="393"/>
      <c r="AH15" s="391">
        <v>1139</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894367</v>
      </c>
      <c r="BO15" s="411"/>
      <c r="BP15" s="411"/>
      <c r="BQ15" s="411"/>
      <c r="BR15" s="411"/>
      <c r="BS15" s="411"/>
      <c r="BT15" s="411"/>
      <c r="BU15" s="412"/>
      <c r="BV15" s="410">
        <v>1146084</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28</v>
      </c>
      <c r="AD16" s="510"/>
      <c r="AE16" s="510"/>
      <c r="AF16" s="510"/>
      <c r="AG16" s="511"/>
      <c r="AH16" s="509">
        <v>27.9</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5621144</v>
      </c>
      <c r="BO16" s="416"/>
      <c r="BP16" s="416"/>
      <c r="BQ16" s="416"/>
      <c r="BR16" s="416"/>
      <c r="BS16" s="416"/>
      <c r="BT16" s="416"/>
      <c r="BU16" s="417"/>
      <c r="BV16" s="415">
        <v>5491930</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135</v>
      </c>
      <c r="S17" s="502"/>
      <c r="T17" s="502"/>
      <c r="U17" s="502"/>
      <c r="V17" s="503"/>
      <c r="W17" s="504" t="s">
        <v>138</v>
      </c>
      <c r="X17" s="428"/>
      <c r="Y17" s="428"/>
      <c r="Z17" s="428"/>
      <c r="AA17" s="428"/>
      <c r="AB17" s="429"/>
      <c r="AC17" s="391">
        <v>1999</v>
      </c>
      <c r="AD17" s="392"/>
      <c r="AE17" s="392"/>
      <c r="AF17" s="392"/>
      <c r="AG17" s="393"/>
      <c r="AH17" s="391">
        <v>2053</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1115532</v>
      </c>
      <c r="BO17" s="416"/>
      <c r="BP17" s="416"/>
      <c r="BQ17" s="416"/>
      <c r="BR17" s="416"/>
      <c r="BS17" s="416"/>
      <c r="BT17" s="416"/>
      <c r="BU17" s="417"/>
      <c r="BV17" s="415">
        <v>1450661</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140</v>
      </c>
      <c r="C18" s="478"/>
      <c r="D18" s="478"/>
      <c r="E18" s="479"/>
      <c r="F18" s="479"/>
      <c r="G18" s="479"/>
      <c r="H18" s="479"/>
      <c r="I18" s="479"/>
      <c r="J18" s="479"/>
      <c r="K18" s="479"/>
      <c r="L18" s="480">
        <v>694.98</v>
      </c>
      <c r="M18" s="480"/>
      <c r="N18" s="480"/>
      <c r="O18" s="480"/>
      <c r="P18" s="480"/>
      <c r="Q18" s="480"/>
      <c r="R18" s="481"/>
      <c r="S18" s="481"/>
      <c r="T18" s="481"/>
      <c r="U18" s="481"/>
      <c r="V18" s="482"/>
      <c r="W18" s="496"/>
      <c r="X18" s="497"/>
      <c r="Y18" s="497"/>
      <c r="Z18" s="497"/>
      <c r="AA18" s="497"/>
      <c r="AB18" s="505"/>
      <c r="AC18" s="379">
        <v>53</v>
      </c>
      <c r="AD18" s="380"/>
      <c r="AE18" s="380"/>
      <c r="AF18" s="380"/>
      <c r="AG18" s="483"/>
      <c r="AH18" s="379">
        <v>50.3</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5861622</v>
      </c>
      <c r="BO18" s="416"/>
      <c r="BP18" s="416"/>
      <c r="BQ18" s="416"/>
      <c r="BR18" s="416"/>
      <c r="BS18" s="416"/>
      <c r="BT18" s="416"/>
      <c r="BU18" s="417"/>
      <c r="BV18" s="415">
        <v>5826994</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142</v>
      </c>
      <c r="C19" s="478"/>
      <c r="D19" s="478"/>
      <c r="E19" s="479"/>
      <c r="F19" s="479"/>
      <c r="G19" s="479"/>
      <c r="H19" s="479"/>
      <c r="I19" s="479"/>
      <c r="J19" s="479"/>
      <c r="K19" s="479"/>
      <c r="L19" s="485">
        <v>12</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10615752</v>
      </c>
      <c r="BO19" s="416"/>
      <c r="BP19" s="416"/>
      <c r="BQ19" s="416"/>
      <c r="BR19" s="416"/>
      <c r="BS19" s="416"/>
      <c r="BT19" s="416"/>
      <c r="BU19" s="417"/>
      <c r="BV19" s="415">
        <v>9556088</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144</v>
      </c>
      <c r="C20" s="478"/>
      <c r="D20" s="478"/>
      <c r="E20" s="479"/>
      <c r="F20" s="479"/>
      <c r="G20" s="479"/>
      <c r="H20" s="479"/>
      <c r="I20" s="479"/>
      <c r="J20" s="479"/>
      <c r="K20" s="479"/>
      <c r="L20" s="485">
        <v>3481</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14226405</v>
      </c>
      <c r="BO23" s="416"/>
      <c r="BP23" s="416"/>
      <c r="BQ23" s="416"/>
      <c r="BR23" s="416"/>
      <c r="BS23" s="416"/>
      <c r="BT23" s="416"/>
      <c r="BU23" s="417"/>
      <c r="BV23" s="415">
        <v>13997510</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153</v>
      </c>
      <c r="F24" s="389"/>
      <c r="G24" s="389"/>
      <c r="H24" s="389"/>
      <c r="I24" s="389"/>
      <c r="J24" s="389"/>
      <c r="K24" s="390"/>
      <c r="L24" s="391">
        <v>1</v>
      </c>
      <c r="M24" s="392"/>
      <c r="N24" s="392"/>
      <c r="O24" s="392"/>
      <c r="P24" s="393"/>
      <c r="Q24" s="391">
        <v>7230</v>
      </c>
      <c r="R24" s="392"/>
      <c r="S24" s="392"/>
      <c r="T24" s="392"/>
      <c r="U24" s="392"/>
      <c r="V24" s="393"/>
      <c r="W24" s="457"/>
      <c r="X24" s="448"/>
      <c r="Y24" s="449"/>
      <c r="Z24" s="388" t="s">
        <v>154</v>
      </c>
      <c r="AA24" s="389"/>
      <c r="AB24" s="389"/>
      <c r="AC24" s="389"/>
      <c r="AD24" s="389"/>
      <c r="AE24" s="389"/>
      <c r="AF24" s="389"/>
      <c r="AG24" s="390"/>
      <c r="AH24" s="391">
        <v>239</v>
      </c>
      <c r="AI24" s="392"/>
      <c r="AJ24" s="392"/>
      <c r="AK24" s="392"/>
      <c r="AL24" s="393"/>
      <c r="AM24" s="391">
        <v>713176</v>
      </c>
      <c r="AN24" s="392"/>
      <c r="AO24" s="392"/>
      <c r="AP24" s="392"/>
      <c r="AQ24" s="392"/>
      <c r="AR24" s="393"/>
      <c r="AS24" s="391">
        <v>2984</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11597546</v>
      </c>
      <c r="BO24" s="416"/>
      <c r="BP24" s="416"/>
      <c r="BQ24" s="416"/>
      <c r="BR24" s="416"/>
      <c r="BS24" s="416"/>
      <c r="BT24" s="416"/>
      <c r="BU24" s="417"/>
      <c r="BV24" s="415">
        <v>11477188</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156</v>
      </c>
      <c r="F25" s="389"/>
      <c r="G25" s="389"/>
      <c r="H25" s="389"/>
      <c r="I25" s="389"/>
      <c r="J25" s="389"/>
      <c r="K25" s="390"/>
      <c r="L25" s="391">
        <v>2</v>
      </c>
      <c r="M25" s="392"/>
      <c r="N25" s="392"/>
      <c r="O25" s="392"/>
      <c r="P25" s="393"/>
      <c r="Q25" s="391">
        <v>5784</v>
      </c>
      <c r="R25" s="392"/>
      <c r="S25" s="392"/>
      <c r="T25" s="392"/>
      <c r="U25" s="392"/>
      <c r="V25" s="393"/>
      <c r="W25" s="457"/>
      <c r="X25" s="448"/>
      <c r="Y25" s="449"/>
      <c r="Z25" s="388" t="s">
        <v>157</v>
      </c>
      <c r="AA25" s="389"/>
      <c r="AB25" s="389"/>
      <c r="AC25" s="389"/>
      <c r="AD25" s="389"/>
      <c r="AE25" s="389"/>
      <c r="AF25" s="389"/>
      <c r="AG25" s="390"/>
      <c r="AH25" s="391">
        <v>30</v>
      </c>
      <c r="AI25" s="392"/>
      <c r="AJ25" s="392"/>
      <c r="AK25" s="392"/>
      <c r="AL25" s="393"/>
      <c r="AM25" s="391">
        <v>79380</v>
      </c>
      <c r="AN25" s="392"/>
      <c r="AO25" s="392"/>
      <c r="AP25" s="392"/>
      <c r="AQ25" s="392"/>
      <c r="AR25" s="393"/>
      <c r="AS25" s="391">
        <v>2646</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2648810</v>
      </c>
      <c r="BO25" s="411"/>
      <c r="BP25" s="411"/>
      <c r="BQ25" s="411"/>
      <c r="BR25" s="411"/>
      <c r="BS25" s="411"/>
      <c r="BT25" s="411"/>
      <c r="BU25" s="412"/>
      <c r="BV25" s="410" t="s">
        <v>121</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159</v>
      </c>
      <c r="F26" s="389"/>
      <c r="G26" s="389"/>
      <c r="H26" s="389"/>
      <c r="I26" s="389"/>
      <c r="J26" s="389"/>
      <c r="K26" s="390"/>
      <c r="L26" s="391">
        <v>1</v>
      </c>
      <c r="M26" s="392"/>
      <c r="N26" s="392"/>
      <c r="O26" s="392"/>
      <c r="P26" s="393"/>
      <c r="Q26" s="391">
        <v>5325</v>
      </c>
      <c r="R26" s="392"/>
      <c r="S26" s="392"/>
      <c r="T26" s="392"/>
      <c r="U26" s="392"/>
      <c r="V26" s="393"/>
      <c r="W26" s="457"/>
      <c r="X26" s="448"/>
      <c r="Y26" s="449"/>
      <c r="Z26" s="388" t="s">
        <v>160</v>
      </c>
      <c r="AA26" s="470"/>
      <c r="AB26" s="470"/>
      <c r="AC26" s="470"/>
      <c r="AD26" s="470"/>
      <c r="AE26" s="470"/>
      <c r="AF26" s="470"/>
      <c r="AG26" s="471"/>
      <c r="AH26" s="391">
        <v>30</v>
      </c>
      <c r="AI26" s="392"/>
      <c r="AJ26" s="392"/>
      <c r="AK26" s="392"/>
      <c r="AL26" s="393"/>
      <c r="AM26" s="391">
        <v>84540</v>
      </c>
      <c r="AN26" s="392"/>
      <c r="AO26" s="392"/>
      <c r="AP26" s="392"/>
      <c r="AQ26" s="392"/>
      <c r="AR26" s="393"/>
      <c r="AS26" s="391">
        <v>2818</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162</v>
      </c>
      <c r="F27" s="389"/>
      <c r="G27" s="389"/>
      <c r="H27" s="389"/>
      <c r="I27" s="389"/>
      <c r="J27" s="389"/>
      <c r="K27" s="390"/>
      <c r="L27" s="391">
        <v>1</v>
      </c>
      <c r="M27" s="392"/>
      <c r="N27" s="392"/>
      <c r="O27" s="392"/>
      <c r="P27" s="393"/>
      <c r="Q27" s="391">
        <v>2559</v>
      </c>
      <c r="R27" s="392"/>
      <c r="S27" s="392"/>
      <c r="T27" s="392"/>
      <c r="U27" s="392"/>
      <c r="V27" s="393"/>
      <c r="W27" s="457"/>
      <c r="X27" s="448"/>
      <c r="Y27" s="449"/>
      <c r="Z27" s="388" t="s">
        <v>163</v>
      </c>
      <c r="AA27" s="389"/>
      <c r="AB27" s="389"/>
      <c r="AC27" s="389"/>
      <c r="AD27" s="389"/>
      <c r="AE27" s="389"/>
      <c r="AF27" s="389"/>
      <c r="AG27" s="390"/>
      <c r="AH27" s="391" t="s">
        <v>121</v>
      </c>
      <c r="AI27" s="392"/>
      <c r="AJ27" s="392"/>
      <c r="AK27" s="392"/>
      <c r="AL27" s="393"/>
      <c r="AM27" s="391" t="s">
        <v>121</v>
      </c>
      <c r="AN27" s="392"/>
      <c r="AO27" s="392"/>
      <c r="AP27" s="392"/>
      <c r="AQ27" s="392"/>
      <c r="AR27" s="393"/>
      <c r="AS27" s="391" t="s">
        <v>121</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216055</v>
      </c>
      <c r="BO27" s="419"/>
      <c r="BP27" s="419"/>
      <c r="BQ27" s="419"/>
      <c r="BR27" s="419"/>
      <c r="BS27" s="419"/>
      <c r="BT27" s="419"/>
      <c r="BU27" s="420"/>
      <c r="BV27" s="418">
        <v>215601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165</v>
      </c>
      <c r="F28" s="389"/>
      <c r="G28" s="389"/>
      <c r="H28" s="389"/>
      <c r="I28" s="389"/>
      <c r="J28" s="389"/>
      <c r="K28" s="390"/>
      <c r="L28" s="391">
        <v>1</v>
      </c>
      <c r="M28" s="392"/>
      <c r="N28" s="392"/>
      <c r="O28" s="392"/>
      <c r="P28" s="393"/>
      <c r="Q28" s="391">
        <v>2181</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4244729</v>
      </c>
      <c r="BO28" s="411"/>
      <c r="BP28" s="411"/>
      <c r="BQ28" s="411"/>
      <c r="BR28" s="411"/>
      <c r="BS28" s="411"/>
      <c r="BT28" s="411"/>
      <c r="BU28" s="412"/>
      <c r="BV28" s="410">
        <v>4734764</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169</v>
      </c>
      <c r="F29" s="389"/>
      <c r="G29" s="389"/>
      <c r="H29" s="389"/>
      <c r="I29" s="389"/>
      <c r="J29" s="389"/>
      <c r="K29" s="390"/>
      <c r="L29" s="391">
        <v>14</v>
      </c>
      <c r="M29" s="392"/>
      <c r="N29" s="392"/>
      <c r="O29" s="392"/>
      <c r="P29" s="393"/>
      <c r="Q29" s="391">
        <v>1820</v>
      </c>
      <c r="R29" s="392"/>
      <c r="S29" s="392"/>
      <c r="T29" s="392"/>
      <c r="U29" s="392"/>
      <c r="V29" s="393"/>
      <c r="W29" s="458"/>
      <c r="X29" s="459"/>
      <c r="Y29" s="460"/>
      <c r="Z29" s="388" t="s">
        <v>170</v>
      </c>
      <c r="AA29" s="389"/>
      <c r="AB29" s="389"/>
      <c r="AC29" s="389"/>
      <c r="AD29" s="389"/>
      <c r="AE29" s="389"/>
      <c r="AF29" s="389"/>
      <c r="AG29" s="390"/>
      <c r="AH29" s="391">
        <v>239</v>
      </c>
      <c r="AI29" s="392"/>
      <c r="AJ29" s="392"/>
      <c r="AK29" s="392"/>
      <c r="AL29" s="393"/>
      <c r="AM29" s="391">
        <v>713176</v>
      </c>
      <c r="AN29" s="392"/>
      <c r="AO29" s="392"/>
      <c r="AP29" s="392"/>
      <c r="AQ29" s="392"/>
      <c r="AR29" s="393"/>
      <c r="AS29" s="391">
        <v>2984</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2341047</v>
      </c>
      <c r="BO29" s="416"/>
      <c r="BP29" s="416"/>
      <c r="BQ29" s="416"/>
      <c r="BR29" s="416"/>
      <c r="BS29" s="416"/>
      <c r="BT29" s="416"/>
      <c r="BU29" s="417"/>
      <c r="BV29" s="415">
        <v>2336130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95.8</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5339456</v>
      </c>
      <c r="BO30" s="419"/>
      <c r="BP30" s="419"/>
      <c r="BQ30" s="419"/>
      <c r="BR30" s="419"/>
      <c r="BS30" s="419"/>
      <c r="BT30" s="419"/>
      <c r="BU30" s="420"/>
      <c r="BV30" s="418">
        <v>5394388</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那賀町国民健康保険事業特別会計</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IF('各会計、関係団体の財政状況及び健全化判断比率'!B32="","",'各会計、関係団体の財政状況及び健全化判断比率'!B32)</f>
        <v>那賀町工業用水道事業会計</v>
      </c>
      <c r="AP34" s="374"/>
      <c r="AQ34" s="374"/>
      <c r="AR34" s="374"/>
      <c r="AS34" s="374"/>
      <c r="AT34" s="374"/>
      <c r="AU34" s="374"/>
      <c r="AV34" s="374"/>
      <c r="AW34" s="374"/>
      <c r="AX34" s="374"/>
      <c r="AY34" s="374"/>
      <c r="AZ34" s="374"/>
      <c r="BA34" s="374"/>
      <c r="BB34" s="374"/>
      <c r="BC34" s="374"/>
      <c r="BD34" s="167"/>
      <c r="BE34" s="375">
        <f>IF(BG34="","",MAX(C34:D43,U34:V43,AM34:AN43)+1)</f>
        <v>9</v>
      </c>
      <c r="BF34" s="375"/>
      <c r="BG34" s="374" t="str">
        <f>IF('各会計、関係団体の財政状況及び健全化判断比率'!B34="","",'各会計、関係団体の財政状況及び健全化判断比率'!B34)</f>
        <v>那賀町簡易水道事業特別会計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11</v>
      </c>
      <c r="BX34" s="375"/>
      <c r="BY34" s="374" t="str">
        <f>IF('各会計、関係団体の財政状況及び健全化判断比率'!B68="","",'各会計、関係団体の財政状況及び健全化判断比率'!B68)</f>
        <v>老人ホーム福寿荘組合</v>
      </c>
      <c r="BZ34" s="374"/>
      <c r="CA34" s="374"/>
      <c r="CB34" s="374"/>
      <c r="CC34" s="374"/>
      <c r="CD34" s="374"/>
      <c r="CE34" s="374"/>
      <c r="CF34" s="374"/>
      <c r="CG34" s="374"/>
      <c r="CH34" s="374"/>
      <c r="CI34" s="374"/>
      <c r="CJ34" s="374"/>
      <c r="CK34" s="374"/>
      <c r="CL34" s="374"/>
      <c r="CM34" s="374"/>
      <c r="CN34" s="167"/>
      <c r="CO34" s="375">
        <f>IF(CQ34="","",MAX(C34:D43,U34:V43,AM34:AN43,BE34:BF43,BW34:BX43)+1)</f>
        <v>17</v>
      </c>
      <c r="CP34" s="375"/>
      <c r="CQ34" s="374" t="str">
        <f>IF('各会計、関係団体の財政状況及び健全化判断比率'!BS7="","",'各会計、関係団体の財政状況及び健全化判断比率'!BS7)</f>
        <v>二十一わじき</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那賀町ケーブルテレビ事業特別会計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那賀町国民健康保険診療所事業特別会計</v>
      </c>
      <c r="X35" s="374"/>
      <c r="Y35" s="374"/>
      <c r="Z35" s="374"/>
      <c r="AA35" s="374"/>
      <c r="AB35" s="374"/>
      <c r="AC35" s="374"/>
      <c r="AD35" s="374"/>
      <c r="AE35" s="374"/>
      <c r="AF35" s="374"/>
      <c r="AG35" s="374"/>
      <c r="AH35" s="374"/>
      <c r="AI35" s="374"/>
      <c r="AJ35" s="374"/>
      <c r="AK35" s="374"/>
      <c r="AL35" s="167"/>
      <c r="AM35" s="375">
        <f t="shared" ref="AM35:AM43" si="0">IF(AO35="","",AM34+1)</f>
        <v>8</v>
      </c>
      <c r="AN35" s="375"/>
      <c r="AO35" s="374" t="str">
        <f>IF('各会計、関係団体の財政状況及び健全化判断比率'!B33="","",'各会計、関係団体の財政状況及び健全化判断比率'!B33)</f>
        <v>那賀町立上那賀病院事業会計</v>
      </c>
      <c r="AP35" s="374"/>
      <c r="AQ35" s="374"/>
      <c r="AR35" s="374"/>
      <c r="AS35" s="374"/>
      <c r="AT35" s="374"/>
      <c r="AU35" s="374"/>
      <c r="AV35" s="374"/>
      <c r="AW35" s="374"/>
      <c r="AX35" s="374"/>
      <c r="AY35" s="374"/>
      <c r="AZ35" s="374"/>
      <c r="BA35" s="374"/>
      <c r="BB35" s="374"/>
      <c r="BC35" s="374"/>
      <c r="BD35" s="167"/>
      <c r="BE35" s="375">
        <f t="shared" ref="BE35:BE43" si="1">IF(BG35="","",BE34+1)</f>
        <v>10</v>
      </c>
      <c r="BF35" s="375"/>
      <c r="BG35" s="374" t="str">
        <f>IF('各会計、関係団体の財政状況及び健全化判断比率'!B35="","",'各会計、関係団体の財政状況及び健全化判断比率'!B35)</f>
        <v>那賀町集落排水事業特別会計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12</v>
      </c>
      <c r="BX35" s="375"/>
      <c r="BY35" s="374" t="str">
        <f>IF('各会計、関係団体の財政状況及び健全化判断比率'!B69="","",'各会計、関係団体の財政状況及び健全化判断比率'!B69)</f>
        <v>徳島県市町村総合事務組合　一般会計</v>
      </c>
      <c r="BZ35" s="374"/>
      <c r="CA35" s="374"/>
      <c r="CB35" s="374"/>
      <c r="CC35" s="374"/>
      <c r="CD35" s="374"/>
      <c r="CE35" s="374"/>
      <c r="CF35" s="374"/>
      <c r="CG35" s="374"/>
      <c r="CH35" s="374"/>
      <c r="CI35" s="374"/>
      <c r="CJ35" s="374"/>
      <c r="CK35" s="374"/>
      <c r="CL35" s="374"/>
      <c r="CM35" s="374"/>
      <c r="CN35" s="167"/>
      <c r="CO35" s="375">
        <f t="shared" ref="CO35:CO43" si="3">IF(CQ35="","",CO34+1)</f>
        <v>18</v>
      </c>
      <c r="CP35" s="375"/>
      <c r="CQ35" s="374" t="str">
        <f>IF('各会計、関係団体の財政状況及び健全化判断比率'!BS8="","",'各会計、関係団体の財政状況及び健全化判断比率'!BS8)</f>
        <v>きとうむら</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那賀町介護保険事業特別会計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13</v>
      </c>
      <c r="BX36" s="375"/>
      <c r="BY36" s="374" t="str">
        <f>IF('各会計、関係団体の財政状況及び健全化判断比率'!B70="","",'各会計、関係団体の財政状況及び健全化判断比率'!B70)</f>
        <v>徳島県市町村総合事務組合　滞納整理機構特別会計</v>
      </c>
      <c r="BZ36" s="374"/>
      <c r="CA36" s="374"/>
      <c r="CB36" s="374"/>
      <c r="CC36" s="374"/>
      <c r="CD36" s="374"/>
      <c r="CE36" s="374"/>
      <c r="CF36" s="374"/>
      <c r="CG36" s="374"/>
      <c r="CH36" s="374"/>
      <c r="CI36" s="374"/>
      <c r="CJ36" s="374"/>
      <c r="CK36" s="374"/>
      <c r="CL36" s="374"/>
      <c r="CM36" s="374"/>
      <c r="CN36" s="167"/>
      <c r="CO36" s="375">
        <f t="shared" si="3"/>
        <v>19</v>
      </c>
      <c r="CP36" s="375"/>
      <c r="CQ36" s="374" t="str">
        <f>IF('各会計、関係団体の財政状況及び健全化判断比率'!BS9="","",'各会計、関係団体の財政状況及び健全化判断比率'!BS9)</f>
        <v>四季美谷温泉</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6</v>
      </c>
      <c r="V37" s="375"/>
      <c r="W37" s="374" t="str">
        <f>IF('各会計、関係団体の財政状況及び健全化判断比率'!B31="","",'各会計、関係団体の財政状況及び健全化判断比率'!B31)</f>
        <v>那賀町後期高齢者医療特別会計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14</v>
      </c>
      <c r="BX37" s="375"/>
      <c r="BY37" s="374" t="str">
        <f>IF('各会計、関係団体の財政状況及び健全化判断比率'!B71="","",'各会計、関係団体の財政状況及び健全化判断比率'!B71)</f>
        <v>徳島県市町村議会議員公務災害補償等組合</v>
      </c>
      <c r="BZ37" s="374"/>
      <c r="CA37" s="374"/>
      <c r="CB37" s="374"/>
      <c r="CC37" s="374"/>
      <c r="CD37" s="374"/>
      <c r="CE37" s="374"/>
      <c r="CF37" s="374"/>
      <c r="CG37" s="374"/>
      <c r="CH37" s="374"/>
      <c r="CI37" s="374"/>
      <c r="CJ37" s="374"/>
      <c r="CK37" s="374"/>
      <c r="CL37" s="374"/>
      <c r="CM37" s="374"/>
      <c r="CN37" s="167"/>
      <c r="CO37" s="375">
        <f t="shared" si="3"/>
        <v>20</v>
      </c>
      <c r="CP37" s="375"/>
      <c r="CQ37" s="374" t="str">
        <f>IF('各会計、関係団体の財政状況及び健全化判断比率'!BS10="","",'各会計、関係団体の財政状況及び健全化判断比率'!BS10)</f>
        <v>あじさい木工</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15</v>
      </c>
      <c r="BX38" s="375"/>
      <c r="BY38" s="374" t="str">
        <f>IF('各会計、関係団体の財政状況及び健全化判断比率'!B72="","",'各会計、関係団体の財政状況及び健全化判断比率'!B72)</f>
        <v>徳島県後期高齢者医療広域連合　一般会計</v>
      </c>
      <c r="BZ38" s="374"/>
      <c r="CA38" s="374"/>
      <c r="CB38" s="374"/>
      <c r="CC38" s="374"/>
      <c r="CD38" s="374"/>
      <c r="CE38" s="374"/>
      <c r="CF38" s="374"/>
      <c r="CG38" s="374"/>
      <c r="CH38" s="374"/>
      <c r="CI38" s="374"/>
      <c r="CJ38" s="374"/>
      <c r="CK38" s="374"/>
      <c r="CL38" s="374"/>
      <c r="CM38" s="374"/>
      <c r="CN38" s="167"/>
      <c r="CO38" s="375">
        <f t="shared" si="3"/>
        <v>21</v>
      </c>
      <c r="CP38" s="375"/>
      <c r="CQ38" s="374" t="str">
        <f>IF('各会計、関係団体の財政状況及び健全化判断比率'!BS11="","",'各会計、関係団体の財政状況及び健全化判断比率'!BS11)</f>
        <v>那賀ウッド</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16</v>
      </c>
      <c r="BX39" s="375"/>
      <c r="BY39" s="374" t="str">
        <f>IF('各会計、関係団体の財政状況及び健全化判断比率'!B73="","",'各会計、関係団体の財政状況及び健全化判断比率'!B73)</f>
        <v>徳島県後期高齢者医療広域連合　後期高齢者医療事業会計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84" t="s">
        <v>527</v>
      </c>
      <c r="D34" s="1184"/>
      <c r="E34" s="1185"/>
      <c r="F34" s="32">
        <v>12.25</v>
      </c>
      <c r="G34" s="33">
        <v>15.64</v>
      </c>
      <c r="H34" s="33">
        <v>19.37</v>
      </c>
      <c r="I34" s="33">
        <v>22.33</v>
      </c>
      <c r="J34" s="34">
        <v>15.44</v>
      </c>
      <c r="K34" s="22"/>
      <c r="L34" s="22"/>
      <c r="M34" s="22"/>
      <c r="N34" s="22"/>
      <c r="O34" s="22"/>
      <c r="P34" s="22"/>
    </row>
    <row r="35" spans="1:16" ht="39" customHeight="1">
      <c r="A35" s="22"/>
      <c r="B35" s="35"/>
      <c r="C35" s="1178" t="s">
        <v>528</v>
      </c>
      <c r="D35" s="1179"/>
      <c r="E35" s="1180"/>
      <c r="F35" s="36">
        <v>7.54</v>
      </c>
      <c r="G35" s="37">
        <v>7.68</v>
      </c>
      <c r="H35" s="37">
        <v>8.19</v>
      </c>
      <c r="I35" s="37">
        <v>7.83</v>
      </c>
      <c r="J35" s="38">
        <v>8.18</v>
      </c>
      <c r="K35" s="22"/>
      <c r="L35" s="22"/>
      <c r="M35" s="22"/>
      <c r="N35" s="22"/>
      <c r="O35" s="22"/>
      <c r="P35" s="22"/>
    </row>
    <row r="36" spans="1:16" ht="39" customHeight="1">
      <c r="A36" s="22"/>
      <c r="B36" s="35"/>
      <c r="C36" s="1178" t="s">
        <v>529</v>
      </c>
      <c r="D36" s="1179"/>
      <c r="E36" s="1180"/>
      <c r="F36" s="36">
        <v>4.05</v>
      </c>
      <c r="G36" s="37">
        <v>4.32</v>
      </c>
      <c r="H36" s="37">
        <v>4.58</v>
      </c>
      <c r="I36" s="37">
        <v>5.0999999999999996</v>
      </c>
      <c r="J36" s="38">
        <v>5.81</v>
      </c>
      <c r="K36" s="22"/>
      <c r="L36" s="22"/>
      <c r="M36" s="22"/>
      <c r="N36" s="22"/>
      <c r="O36" s="22"/>
      <c r="P36" s="22"/>
    </row>
    <row r="37" spans="1:16" ht="39" customHeight="1">
      <c r="A37" s="22"/>
      <c r="B37" s="35"/>
      <c r="C37" s="1178" t="s">
        <v>530</v>
      </c>
      <c r="D37" s="1179"/>
      <c r="E37" s="1180"/>
      <c r="F37" s="36">
        <v>0.36</v>
      </c>
      <c r="G37" s="37">
        <v>0.56999999999999995</v>
      </c>
      <c r="H37" s="37">
        <v>0.28999999999999998</v>
      </c>
      <c r="I37" s="37">
        <v>0.37</v>
      </c>
      <c r="J37" s="38">
        <v>0.83</v>
      </c>
      <c r="K37" s="22"/>
      <c r="L37" s="22"/>
      <c r="M37" s="22"/>
      <c r="N37" s="22"/>
      <c r="O37" s="22"/>
      <c r="P37" s="22"/>
    </row>
    <row r="38" spans="1:16" ht="39" customHeight="1">
      <c r="A38" s="22"/>
      <c r="B38" s="35"/>
      <c r="C38" s="1178" t="s">
        <v>531</v>
      </c>
      <c r="D38" s="1179"/>
      <c r="E38" s="1180"/>
      <c r="F38" s="36">
        <v>0.86</v>
      </c>
      <c r="G38" s="37">
        <v>0.81</v>
      </c>
      <c r="H38" s="37">
        <v>0.83</v>
      </c>
      <c r="I38" s="37">
        <v>0.78</v>
      </c>
      <c r="J38" s="38">
        <v>0.52</v>
      </c>
      <c r="K38" s="22"/>
      <c r="L38" s="22"/>
      <c r="M38" s="22"/>
      <c r="N38" s="22"/>
      <c r="O38" s="22"/>
      <c r="P38" s="22"/>
    </row>
    <row r="39" spans="1:16" ht="39" customHeight="1">
      <c r="A39" s="22"/>
      <c r="B39" s="35"/>
      <c r="C39" s="1178" t="s">
        <v>532</v>
      </c>
      <c r="D39" s="1179"/>
      <c r="E39" s="1180"/>
      <c r="F39" s="36">
        <v>0.32</v>
      </c>
      <c r="G39" s="37">
        <v>0.26</v>
      </c>
      <c r="H39" s="37">
        <v>0.32</v>
      </c>
      <c r="I39" s="37">
        <v>0.2</v>
      </c>
      <c r="J39" s="38">
        <v>0.31</v>
      </c>
      <c r="K39" s="22"/>
      <c r="L39" s="22"/>
      <c r="M39" s="22"/>
      <c r="N39" s="22"/>
      <c r="O39" s="22"/>
      <c r="P39" s="22"/>
    </row>
    <row r="40" spans="1:16" ht="39" customHeight="1">
      <c r="A40" s="22"/>
      <c r="B40" s="35"/>
      <c r="C40" s="1178" t="s">
        <v>533</v>
      </c>
      <c r="D40" s="1179"/>
      <c r="E40" s="1180"/>
      <c r="F40" s="36">
        <v>0.45</v>
      </c>
      <c r="G40" s="37">
        <v>0.56000000000000005</v>
      </c>
      <c r="H40" s="37">
        <v>0.28000000000000003</v>
      </c>
      <c r="I40" s="37">
        <v>0.16</v>
      </c>
      <c r="J40" s="38">
        <v>0.18</v>
      </c>
      <c r="K40" s="22"/>
      <c r="L40" s="22"/>
      <c r="M40" s="22"/>
      <c r="N40" s="22"/>
      <c r="O40" s="22"/>
      <c r="P40" s="22"/>
    </row>
    <row r="41" spans="1:16" ht="39" customHeight="1">
      <c r="A41" s="22"/>
      <c r="B41" s="35"/>
      <c r="C41" s="1178" t="s">
        <v>534</v>
      </c>
      <c r="D41" s="1179"/>
      <c r="E41" s="1180"/>
      <c r="F41" s="36">
        <v>2.79</v>
      </c>
      <c r="G41" s="37">
        <v>3.17</v>
      </c>
      <c r="H41" s="37">
        <v>3.37</v>
      </c>
      <c r="I41" s="37">
        <v>3.18</v>
      </c>
      <c r="J41" s="38">
        <v>0.14000000000000001</v>
      </c>
      <c r="K41" s="22"/>
      <c r="L41" s="22"/>
      <c r="M41" s="22"/>
      <c r="N41" s="22"/>
      <c r="O41" s="22"/>
      <c r="P41" s="22"/>
    </row>
    <row r="42" spans="1:16" ht="39" customHeight="1">
      <c r="A42" s="22"/>
      <c r="B42" s="39"/>
      <c r="C42" s="1178" t="s">
        <v>535</v>
      </c>
      <c r="D42" s="1179"/>
      <c r="E42" s="1180"/>
      <c r="F42" s="36" t="s">
        <v>482</v>
      </c>
      <c r="G42" s="37" t="s">
        <v>482</v>
      </c>
      <c r="H42" s="37" t="s">
        <v>482</v>
      </c>
      <c r="I42" s="37" t="s">
        <v>482</v>
      </c>
      <c r="J42" s="38" t="s">
        <v>482</v>
      </c>
      <c r="K42" s="22"/>
      <c r="L42" s="22"/>
      <c r="M42" s="22"/>
      <c r="N42" s="22"/>
      <c r="O42" s="22"/>
      <c r="P42" s="22"/>
    </row>
    <row r="43" spans="1:16" ht="39" customHeight="1" thickBot="1">
      <c r="A43" s="22"/>
      <c r="B43" s="40"/>
      <c r="C43" s="1181" t="s">
        <v>536</v>
      </c>
      <c r="D43" s="1182"/>
      <c r="E43" s="1183"/>
      <c r="F43" s="41">
        <v>1.62</v>
      </c>
      <c r="G43" s="42">
        <v>0.86</v>
      </c>
      <c r="H43" s="42">
        <v>0.46</v>
      </c>
      <c r="I43" s="42">
        <v>1.67</v>
      </c>
      <c r="J43" s="43">
        <v>0.16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94" t="s">
        <v>11</v>
      </c>
      <c r="C45" s="1195"/>
      <c r="D45" s="58"/>
      <c r="E45" s="1200" t="s">
        <v>12</v>
      </c>
      <c r="F45" s="1200"/>
      <c r="G45" s="1200"/>
      <c r="H45" s="1200"/>
      <c r="I45" s="1200"/>
      <c r="J45" s="1201"/>
      <c r="K45" s="59">
        <v>1971</v>
      </c>
      <c r="L45" s="60">
        <v>1783</v>
      </c>
      <c r="M45" s="60">
        <v>1750</v>
      </c>
      <c r="N45" s="60">
        <v>1784</v>
      </c>
      <c r="O45" s="61">
        <v>1690</v>
      </c>
      <c r="P45" s="48"/>
      <c r="Q45" s="48"/>
      <c r="R45" s="48"/>
      <c r="S45" s="48"/>
      <c r="T45" s="48"/>
      <c r="U45" s="48"/>
    </row>
    <row r="46" spans="1:21" ht="30.75" customHeight="1">
      <c r="A46" s="48"/>
      <c r="B46" s="1196"/>
      <c r="C46" s="1197"/>
      <c r="D46" s="62"/>
      <c r="E46" s="1188" t="s">
        <v>13</v>
      </c>
      <c r="F46" s="1188"/>
      <c r="G46" s="1188"/>
      <c r="H46" s="1188"/>
      <c r="I46" s="1188"/>
      <c r="J46" s="1189"/>
      <c r="K46" s="63" t="s">
        <v>482</v>
      </c>
      <c r="L46" s="64" t="s">
        <v>482</v>
      </c>
      <c r="M46" s="64" t="s">
        <v>482</v>
      </c>
      <c r="N46" s="64" t="s">
        <v>482</v>
      </c>
      <c r="O46" s="65" t="s">
        <v>482</v>
      </c>
      <c r="P46" s="48"/>
      <c r="Q46" s="48"/>
      <c r="R46" s="48"/>
      <c r="S46" s="48"/>
      <c r="T46" s="48"/>
      <c r="U46" s="48"/>
    </row>
    <row r="47" spans="1:21" ht="30.75" customHeight="1">
      <c r="A47" s="48"/>
      <c r="B47" s="1196"/>
      <c r="C47" s="1197"/>
      <c r="D47" s="62"/>
      <c r="E47" s="1188" t="s">
        <v>14</v>
      </c>
      <c r="F47" s="1188"/>
      <c r="G47" s="1188"/>
      <c r="H47" s="1188"/>
      <c r="I47" s="1188"/>
      <c r="J47" s="1189"/>
      <c r="K47" s="63" t="s">
        <v>482</v>
      </c>
      <c r="L47" s="64" t="s">
        <v>482</v>
      </c>
      <c r="M47" s="64" t="s">
        <v>482</v>
      </c>
      <c r="N47" s="64" t="s">
        <v>482</v>
      </c>
      <c r="O47" s="65" t="s">
        <v>482</v>
      </c>
      <c r="P47" s="48"/>
      <c r="Q47" s="48"/>
      <c r="R47" s="48"/>
      <c r="S47" s="48"/>
      <c r="T47" s="48"/>
      <c r="U47" s="48"/>
    </row>
    <row r="48" spans="1:21" ht="30.75" customHeight="1">
      <c r="A48" s="48"/>
      <c r="B48" s="1196"/>
      <c r="C48" s="1197"/>
      <c r="D48" s="62"/>
      <c r="E48" s="1188" t="s">
        <v>15</v>
      </c>
      <c r="F48" s="1188"/>
      <c r="G48" s="1188"/>
      <c r="H48" s="1188"/>
      <c r="I48" s="1188"/>
      <c r="J48" s="1189"/>
      <c r="K48" s="63">
        <v>146</v>
      </c>
      <c r="L48" s="64">
        <v>145</v>
      </c>
      <c r="M48" s="64">
        <v>130</v>
      </c>
      <c r="N48" s="64">
        <v>152</v>
      </c>
      <c r="O48" s="65">
        <v>153</v>
      </c>
      <c r="P48" s="48"/>
      <c r="Q48" s="48"/>
      <c r="R48" s="48"/>
      <c r="S48" s="48"/>
      <c r="T48" s="48"/>
      <c r="U48" s="48"/>
    </row>
    <row r="49" spans="1:21" ht="30.75" customHeight="1">
      <c r="A49" s="48"/>
      <c r="B49" s="1196"/>
      <c r="C49" s="1197"/>
      <c r="D49" s="62"/>
      <c r="E49" s="1188" t="s">
        <v>16</v>
      </c>
      <c r="F49" s="1188"/>
      <c r="G49" s="1188"/>
      <c r="H49" s="1188"/>
      <c r="I49" s="1188"/>
      <c r="J49" s="1189"/>
      <c r="K49" s="63">
        <v>13</v>
      </c>
      <c r="L49" s="64">
        <v>5</v>
      </c>
      <c r="M49" s="64" t="s">
        <v>482</v>
      </c>
      <c r="N49" s="64" t="s">
        <v>482</v>
      </c>
      <c r="O49" s="65" t="s">
        <v>482</v>
      </c>
      <c r="P49" s="48"/>
      <c r="Q49" s="48"/>
      <c r="R49" s="48"/>
      <c r="S49" s="48"/>
      <c r="T49" s="48"/>
      <c r="U49" s="48"/>
    </row>
    <row r="50" spans="1:21" ht="30.75" customHeight="1">
      <c r="A50" s="48"/>
      <c r="B50" s="1196"/>
      <c r="C50" s="1197"/>
      <c r="D50" s="62"/>
      <c r="E50" s="1188" t="s">
        <v>17</v>
      </c>
      <c r="F50" s="1188"/>
      <c r="G50" s="1188"/>
      <c r="H50" s="1188"/>
      <c r="I50" s="1188"/>
      <c r="J50" s="1189"/>
      <c r="K50" s="63" t="s">
        <v>482</v>
      </c>
      <c r="L50" s="64" t="s">
        <v>482</v>
      </c>
      <c r="M50" s="64" t="s">
        <v>482</v>
      </c>
      <c r="N50" s="64" t="s">
        <v>482</v>
      </c>
      <c r="O50" s="65" t="s">
        <v>482</v>
      </c>
      <c r="P50" s="48"/>
      <c r="Q50" s="48"/>
      <c r="R50" s="48"/>
      <c r="S50" s="48"/>
      <c r="T50" s="48"/>
      <c r="U50" s="48"/>
    </row>
    <row r="51" spans="1:21" ht="30.75" customHeight="1">
      <c r="A51" s="48"/>
      <c r="B51" s="1198"/>
      <c r="C51" s="1199"/>
      <c r="D51" s="66"/>
      <c r="E51" s="1188" t="s">
        <v>18</v>
      </c>
      <c r="F51" s="1188"/>
      <c r="G51" s="1188"/>
      <c r="H51" s="1188"/>
      <c r="I51" s="1188"/>
      <c r="J51" s="1189"/>
      <c r="K51" s="63" t="s">
        <v>482</v>
      </c>
      <c r="L51" s="64" t="s">
        <v>482</v>
      </c>
      <c r="M51" s="64" t="s">
        <v>482</v>
      </c>
      <c r="N51" s="64" t="s">
        <v>482</v>
      </c>
      <c r="O51" s="65" t="s">
        <v>482</v>
      </c>
      <c r="P51" s="48"/>
      <c r="Q51" s="48"/>
      <c r="R51" s="48"/>
      <c r="S51" s="48"/>
      <c r="T51" s="48"/>
      <c r="U51" s="48"/>
    </row>
    <row r="52" spans="1:21" ht="30.75" customHeight="1">
      <c r="A52" s="48"/>
      <c r="B52" s="1186" t="s">
        <v>19</v>
      </c>
      <c r="C52" s="1187"/>
      <c r="D52" s="66"/>
      <c r="E52" s="1188" t="s">
        <v>20</v>
      </c>
      <c r="F52" s="1188"/>
      <c r="G52" s="1188"/>
      <c r="H52" s="1188"/>
      <c r="I52" s="1188"/>
      <c r="J52" s="1189"/>
      <c r="K52" s="63">
        <v>1591</v>
      </c>
      <c r="L52" s="64">
        <v>1508</v>
      </c>
      <c r="M52" s="64">
        <v>1530</v>
      </c>
      <c r="N52" s="64">
        <v>1567</v>
      </c>
      <c r="O52" s="65">
        <v>1495</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539</v>
      </c>
      <c r="L53" s="69">
        <v>425</v>
      </c>
      <c r="M53" s="69">
        <v>350</v>
      </c>
      <c r="N53" s="69">
        <v>369</v>
      </c>
      <c r="O53" s="70">
        <v>348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election activeCell="E44" sqref="E44:H44"/>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214" t="s">
        <v>24</v>
      </c>
      <c r="C41" s="1215"/>
      <c r="D41" s="81"/>
      <c r="E41" s="1216" t="s">
        <v>25</v>
      </c>
      <c r="F41" s="1216"/>
      <c r="G41" s="1216"/>
      <c r="H41" s="1217"/>
      <c r="I41" s="82">
        <v>14656</v>
      </c>
      <c r="J41" s="83">
        <v>14399</v>
      </c>
      <c r="K41" s="83">
        <v>14301</v>
      </c>
      <c r="L41" s="83">
        <v>13998</v>
      </c>
      <c r="M41" s="84">
        <v>14226</v>
      </c>
    </row>
    <row r="42" spans="2:13" ht="27.75" customHeight="1">
      <c r="B42" s="1204"/>
      <c r="C42" s="1205"/>
      <c r="D42" s="85"/>
      <c r="E42" s="1208" t="s">
        <v>26</v>
      </c>
      <c r="F42" s="1208"/>
      <c r="G42" s="1208"/>
      <c r="H42" s="1209"/>
      <c r="I42" s="86" t="s">
        <v>482</v>
      </c>
      <c r="J42" s="87" t="s">
        <v>482</v>
      </c>
      <c r="K42" s="87" t="s">
        <v>482</v>
      </c>
      <c r="L42" s="87" t="s">
        <v>482</v>
      </c>
      <c r="M42" s="88" t="s">
        <v>482</v>
      </c>
    </row>
    <row r="43" spans="2:13" ht="27.75" customHeight="1">
      <c r="B43" s="1204"/>
      <c r="C43" s="1205"/>
      <c r="D43" s="85"/>
      <c r="E43" s="1208" t="s">
        <v>27</v>
      </c>
      <c r="F43" s="1208"/>
      <c r="G43" s="1208"/>
      <c r="H43" s="1209"/>
      <c r="I43" s="86">
        <v>1435</v>
      </c>
      <c r="J43" s="87">
        <v>1337</v>
      </c>
      <c r="K43" s="87">
        <v>1240</v>
      </c>
      <c r="L43" s="87">
        <v>1324</v>
      </c>
      <c r="M43" s="88">
        <v>1352</v>
      </c>
    </row>
    <row r="44" spans="2:13" ht="27.75" customHeight="1">
      <c r="B44" s="1204"/>
      <c r="C44" s="1205"/>
      <c r="D44" s="85"/>
      <c r="E44" s="1208" t="s">
        <v>28</v>
      </c>
      <c r="F44" s="1208"/>
      <c r="G44" s="1208"/>
      <c r="H44" s="1209"/>
      <c r="I44" s="86">
        <v>22</v>
      </c>
      <c r="J44" s="87">
        <v>15</v>
      </c>
      <c r="K44" s="87" t="s">
        <v>482</v>
      </c>
      <c r="L44" s="87" t="s">
        <v>482</v>
      </c>
      <c r="M44" s="88" t="s">
        <v>482</v>
      </c>
    </row>
    <row r="45" spans="2:13" ht="27.75" customHeight="1">
      <c r="B45" s="1204"/>
      <c r="C45" s="1205"/>
      <c r="D45" s="85"/>
      <c r="E45" s="1208" t="s">
        <v>29</v>
      </c>
      <c r="F45" s="1208"/>
      <c r="G45" s="1208"/>
      <c r="H45" s="1209"/>
      <c r="I45" s="86">
        <v>1434</v>
      </c>
      <c r="J45" s="87">
        <v>1857</v>
      </c>
      <c r="K45" s="87">
        <v>1298</v>
      </c>
      <c r="L45" s="87">
        <v>1425</v>
      </c>
      <c r="M45" s="88">
        <v>1176</v>
      </c>
    </row>
    <row r="46" spans="2:13" ht="27.75" customHeight="1">
      <c r="B46" s="1204"/>
      <c r="C46" s="1205"/>
      <c r="D46" s="89"/>
      <c r="E46" s="1208" t="s">
        <v>30</v>
      </c>
      <c r="F46" s="1208"/>
      <c r="G46" s="1208"/>
      <c r="H46" s="1209"/>
      <c r="I46" s="86" t="s">
        <v>482</v>
      </c>
      <c r="J46" s="87" t="s">
        <v>482</v>
      </c>
      <c r="K46" s="87" t="s">
        <v>482</v>
      </c>
      <c r="L46" s="87" t="s">
        <v>482</v>
      </c>
      <c r="M46" s="88" t="s">
        <v>482</v>
      </c>
    </row>
    <row r="47" spans="2:13" ht="27.75" customHeight="1">
      <c r="B47" s="1204"/>
      <c r="C47" s="1205"/>
      <c r="D47" s="90"/>
      <c r="E47" s="1218" t="s">
        <v>31</v>
      </c>
      <c r="F47" s="1219"/>
      <c r="G47" s="1219"/>
      <c r="H47" s="1220"/>
      <c r="I47" s="86" t="s">
        <v>482</v>
      </c>
      <c r="J47" s="87" t="s">
        <v>482</v>
      </c>
      <c r="K47" s="87" t="s">
        <v>482</v>
      </c>
      <c r="L47" s="87" t="s">
        <v>482</v>
      </c>
      <c r="M47" s="88" t="s">
        <v>482</v>
      </c>
    </row>
    <row r="48" spans="2:13" ht="27.75" customHeight="1">
      <c r="B48" s="1204"/>
      <c r="C48" s="1205"/>
      <c r="D48" s="85"/>
      <c r="E48" s="1208" t="s">
        <v>32</v>
      </c>
      <c r="F48" s="1208"/>
      <c r="G48" s="1208"/>
      <c r="H48" s="1209"/>
      <c r="I48" s="86" t="s">
        <v>482</v>
      </c>
      <c r="J48" s="87" t="s">
        <v>482</v>
      </c>
      <c r="K48" s="87" t="s">
        <v>482</v>
      </c>
      <c r="L48" s="87" t="s">
        <v>482</v>
      </c>
      <c r="M48" s="88" t="s">
        <v>482</v>
      </c>
    </row>
    <row r="49" spans="2:13" ht="27.75" customHeight="1">
      <c r="B49" s="1206"/>
      <c r="C49" s="1207"/>
      <c r="D49" s="85"/>
      <c r="E49" s="1208" t="s">
        <v>33</v>
      </c>
      <c r="F49" s="1208"/>
      <c r="G49" s="1208"/>
      <c r="H49" s="1209"/>
      <c r="I49" s="86" t="s">
        <v>482</v>
      </c>
      <c r="J49" s="87" t="s">
        <v>482</v>
      </c>
      <c r="K49" s="87" t="s">
        <v>482</v>
      </c>
      <c r="L49" s="87" t="s">
        <v>482</v>
      </c>
      <c r="M49" s="88" t="s">
        <v>482</v>
      </c>
    </row>
    <row r="50" spans="2:13" ht="27.75" customHeight="1">
      <c r="B50" s="1202" t="s">
        <v>34</v>
      </c>
      <c r="C50" s="1203"/>
      <c r="D50" s="91"/>
      <c r="E50" s="1208" t="s">
        <v>35</v>
      </c>
      <c r="F50" s="1208"/>
      <c r="G50" s="1208"/>
      <c r="H50" s="1209"/>
      <c r="I50" s="86">
        <v>9862</v>
      </c>
      <c r="J50" s="87">
        <v>11850</v>
      </c>
      <c r="K50" s="87">
        <v>12384</v>
      </c>
      <c r="L50" s="87">
        <v>12711</v>
      </c>
      <c r="M50" s="88">
        <v>12156</v>
      </c>
    </row>
    <row r="51" spans="2:13" ht="27.75" customHeight="1">
      <c r="B51" s="1204"/>
      <c r="C51" s="1205"/>
      <c r="D51" s="85"/>
      <c r="E51" s="1208" t="s">
        <v>36</v>
      </c>
      <c r="F51" s="1208"/>
      <c r="G51" s="1208"/>
      <c r="H51" s="1209"/>
      <c r="I51" s="86">
        <v>372</v>
      </c>
      <c r="J51" s="87">
        <v>273</v>
      </c>
      <c r="K51" s="87">
        <v>317</v>
      </c>
      <c r="L51" s="87">
        <v>267</v>
      </c>
      <c r="M51" s="88">
        <v>244</v>
      </c>
    </row>
    <row r="52" spans="2:13" ht="27.75" customHeight="1">
      <c r="B52" s="1206"/>
      <c r="C52" s="1207"/>
      <c r="D52" s="85"/>
      <c r="E52" s="1208" t="s">
        <v>37</v>
      </c>
      <c r="F52" s="1208"/>
      <c r="G52" s="1208"/>
      <c r="H52" s="1209"/>
      <c r="I52" s="86">
        <v>12664</v>
      </c>
      <c r="J52" s="87">
        <v>12624</v>
      </c>
      <c r="K52" s="87">
        <v>12535</v>
      </c>
      <c r="L52" s="87">
        <v>11768</v>
      </c>
      <c r="M52" s="88">
        <v>11681</v>
      </c>
    </row>
    <row r="53" spans="2:13" ht="27.75" customHeight="1" thickBot="1">
      <c r="B53" s="1210" t="s">
        <v>21</v>
      </c>
      <c r="C53" s="1211"/>
      <c r="D53" s="92"/>
      <c r="E53" s="1212" t="s">
        <v>38</v>
      </c>
      <c r="F53" s="1212"/>
      <c r="G53" s="1212"/>
      <c r="H53" s="1213"/>
      <c r="I53" s="93">
        <v>-5351</v>
      </c>
      <c r="J53" s="94">
        <v>-7140</v>
      </c>
      <c r="K53" s="94">
        <v>-8397</v>
      </c>
      <c r="L53" s="94">
        <v>-7999</v>
      </c>
      <c r="M53" s="95">
        <v>-7327</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C40" zoomScaleNormal="100" zoomScaleSheetLayoutView="55" workbookViewId="0">
      <selection activeCell="F63" sqref="F63"/>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556</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556</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557</v>
      </c>
      <c r="C41" s="248"/>
      <c r="D41" s="248"/>
      <c r="E41" s="248"/>
      <c r="F41" s="248"/>
      <c r="G41" s="248"/>
      <c r="H41" s="248"/>
      <c r="I41" s="248"/>
      <c r="J41" s="248"/>
      <c r="K41" s="248"/>
      <c r="L41" s="248"/>
      <c r="M41" s="248"/>
      <c r="N41" s="248"/>
      <c r="O41" s="248"/>
      <c r="P41" s="249"/>
    </row>
    <row r="42" spans="2:17">
      <c r="B42" s="250"/>
      <c r="C42" s="246"/>
      <c r="D42" s="246"/>
      <c r="E42" s="246"/>
      <c r="F42" s="246"/>
      <c r="G42" s="353" t="s">
        <v>558</v>
      </c>
      <c r="I42" s="354"/>
      <c r="J42" s="354"/>
      <c r="K42" s="354"/>
      <c r="L42" s="246"/>
      <c r="M42" s="246"/>
      <c r="N42" s="246"/>
      <c r="O42" s="246"/>
    </row>
    <row r="43" spans="2:17">
      <c r="B43" s="250"/>
      <c r="C43" s="246"/>
      <c r="D43" s="246"/>
      <c r="E43" s="246"/>
      <c r="F43" s="246"/>
      <c r="G43" s="1235" t="s">
        <v>568</v>
      </c>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55"/>
      <c r="I48" s="355"/>
      <c r="J48" s="355"/>
    </row>
    <row r="49" spans="1:17">
      <c r="B49" s="250"/>
      <c r="C49" s="246"/>
      <c r="D49" s="246"/>
      <c r="E49" s="246"/>
      <c r="F49" s="246"/>
      <c r="G49" s="245" t="s">
        <v>559</v>
      </c>
    </row>
    <row r="50" spans="1:17">
      <c r="B50" s="250"/>
      <c r="C50" s="246"/>
      <c r="D50" s="246"/>
      <c r="E50" s="246"/>
      <c r="F50" s="246"/>
      <c r="G50" s="1244"/>
      <c r="H50" s="1245"/>
      <c r="I50" s="1245"/>
      <c r="J50" s="1246"/>
      <c r="K50" s="356" t="s">
        <v>522</v>
      </c>
      <c r="L50" s="356" t="s">
        <v>523</v>
      </c>
      <c r="M50" s="356" t="s">
        <v>524</v>
      </c>
      <c r="N50" s="356" t="s">
        <v>525</v>
      </c>
      <c r="O50" s="356" t="s">
        <v>526</v>
      </c>
    </row>
    <row r="51" spans="1:17">
      <c r="B51" s="250"/>
      <c r="C51" s="246"/>
      <c r="D51" s="246"/>
      <c r="E51" s="246"/>
      <c r="F51" s="246"/>
      <c r="G51" s="1247" t="s">
        <v>560</v>
      </c>
      <c r="H51" s="1248"/>
      <c r="I51" s="1253" t="s">
        <v>561</v>
      </c>
      <c r="J51" s="1253"/>
      <c r="K51" s="1255"/>
      <c r="L51" s="1255"/>
      <c r="M51" s="1255"/>
      <c r="N51" s="1221"/>
      <c r="O51" s="1255"/>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3" t="s">
        <v>562</v>
      </c>
      <c r="J53" s="1233"/>
      <c r="K53" s="1256"/>
      <c r="L53" s="1256"/>
      <c r="M53" s="1256"/>
      <c r="N53" s="1225">
        <v>57.6</v>
      </c>
      <c r="O53" s="1256"/>
    </row>
    <row r="54" spans="1:17">
      <c r="A54" s="357"/>
      <c r="B54" s="250"/>
      <c r="C54" s="246"/>
      <c r="D54" s="246"/>
      <c r="E54" s="246"/>
      <c r="F54" s="246"/>
      <c r="G54" s="1251"/>
      <c r="H54" s="1252"/>
      <c r="I54" s="1233"/>
      <c r="J54" s="1233"/>
      <c r="K54" s="1226"/>
      <c r="L54" s="1226"/>
      <c r="M54" s="1226"/>
      <c r="N54" s="1226"/>
      <c r="O54" s="1226"/>
    </row>
    <row r="55" spans="1:17">
      <c r="A55" s="357"/>
      <c r="B55" s="250"/>
      <c r="C55" s="246"/>
      <c r="D55" s="246"/>
      <c r="E55" s="246"/>
      <c r="F55" s="246"/>
      <c r="G55" s="1227" t="s">
        <v>563</v>
      </c>
      <c r="H55" s="1228"/>
      <c r="I55" s="1233" t="s">
        <v>561</v>
      </c>
      <c r="J55" s="1233"/>
      <c r="K55" s="1255"/>
      <c r="L55" s="1255"/>
      <c r="M55" s="1255"/>
      <c r="N55" s="1221">
        <v>0</v>
      </c>
      <c r="O55" s="1255"/>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564</v>
      </c>
      <c r="J57" s="1223"/>
      <c r="K57" s="1256"/>
      <c r="L57" s="1256"/>
      <c r="M57" s="1256"/>
      <c r="N57" s="1225">
        <v>55.3</v>
      </c>
      <c r="O57" s="1256"/>
      <c r="P57" s="359"/>
      <c r="Q57" s="358"/>
    </row>
    <row r="58" spans="1:17" s="357" customFormat="1">
      <c r="A58" s="245"/>
      <c r="B58" s="358"/>
      <c r="C58" s="354"/>
      <c r="D58" s="354"/>
      <c r="E58" s="354"/>
      <c r="F58" s="354"/>
      <c r="G58" s="1231"/>
      <c r="H58" s="1232"/>
      <c r="I58" s="1223"/>
      <c r="J58" s="1223"/>
      <c r="K58" s="1226"/>
      <c r="L58" s="1226"/>
      <c r="M58" s="1226"/>
      <c r="N58" s="1226"/>
      <c r="O58" s="122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565</v>
      </c>
      <c r="C63" s="246"/>
      <c r="D63" s="246"/>
      <c r="E63" s="246"/>
      <c r="F63" s="246"/>
      <c r="G63" s="246"/>
      <c r="H63" s="246"/>
      <c r="I63" s="246"/>
      <c r="J63" s="246"/>
      <c r="K63" s="246"/>
      <c r="L63" s="246"/>
      <c r="M63" s="246"/>
      <c r="N63" s="246"/>
      <c r="O63" s="246"/>
    </row>
    <row r="64" spans="1:17">
      <c r="B64" s="250"/>
      <c r="C64" s="246"/>
      <c r="D64" s="246"/>
      <c r="E64" s="246"/>
      <c r="F64" s="246"/>
      <c r="G64" s="353" t="s">
        <v>558</v>
      </c>
      <c r="I64" s="354"/>
      <c r="J64" s="354"/>
      <c r="K64" s="354"/>
      <c r="L64" s="246"/>
      <c r="M64" s="246"/>
      <c r="N64" s="246"/>
      <c r="O64" s="246"/>
    </row>
    <row r="65" spans="2:30">
      <c r="B65" s="250"/>
      <c r="C65" s="246"/>
      <c r="D65" s="246"/>
      <c r="E65" s="246"/>
      <c r="F65" s="246"/>
      <c r="G65" s="1235" t="s">
        <v>569</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566</v>
      </c>
      <c r="I71" s="370"/>
      <c r="J71" s="366"/>
      <c r="K71" s="366"/>
      <c r="L71" s="367"/>
      <c r="M71" s="366"/>
      <c r="N71" s="367"/>
      <c r="O71" s="368"/>
    </row>
    <row r="72" spans="2:30">
      <c r="B72" s="250"/>
      <c r="C72" s="246"/>
      <c r="D72" s="246"/>
      <c r="E72" s="246"/>
      <c r="F72" s="246"/>
      <c r="G72" s="1244"/>
      <c r="H72" s="1245"/>
      <c r="I72" s="1245"/>
      <c r="J72" s="1246"/>
      <c r="K72" s="356" t="s">
        <v>522</v>
      </c>
      <c r="L72" s="356" t="s">
        <v>523</v>
      </c>
      <c r="M72" s="356" t="s">
        <v>524</v>
      </c>
      <c r="N72" s="356" t="s">
        <v>525</v>
      </c>
      <c r="O72" s="356" t="s">
        <v>526</v>
      </c>
    </row>
    <row r="73" spans="2:30">
      <c r="B73" s="250"/>
      <c r="C73" s="246"/>
      <c r="D73" s="246"/>
      <c r="E73" s="246"/>
      <c r="F73" s="246"/>
      <c r="G73" s="1247" t="s">
        <v>560</v>
      </c>
      <c r="H73" s="1248"/>
      <c r="I73" s="1253" t="s">
        <v>561</v>
      </c>
      <c r="J73" s="1253"/>
      <c r="K73" s="1234"/>
      <c r="L73" s="1234"/>
      <c r="M73" s="1221"/>
      <c r="N73" s="1221"/>
      <c r="O73" s="1221"/>
      <c r="S73" s="245">
        <v>9.9</v>
      </c>
    </row>
    <row r="74" spans="2:30">
      <c r="B74" s="250"/>
      <c r="C74" s="246"/>
      <c r="D74" s="246"/>
      <c r="E74" s="246"/>
      <c r="F74" s="246"/>
      <c r="G74" s="1249"/>
      <c r="H74" s="1250"/>
      <c r="I74" s="1254"/>
      <c r="J74" s="1254"/>
      <c r="K74" s="1234"/>
      <c r="L74" s="1234"/>
      <c r="M74" s="1221"/>
      <c r="N74" s="1221"/>
      <c r="O74" s="1221"/>
    </row>
    <row r="75" spans="2:30">
      <c r="B75" s="250"/>
      <c r="C75" s="246"/>
      <c r="D75" s="246"/>
      <c r="E75" s="246"/>
      <c r="F75" s="246"/>
      <c r="G75" s="1249"/>
      <c r="H75" s="1250"/>
      <c r="I75" s="1233" t="s">
        <v>567</v>
      </c>
      <c r="J75" s="1233"/>
      <c r="K75" s="1225">
        <v>11.3</v>
      </c>
      <c r="L75" s="1225">
        <v>9.3000000000000007</v>
      </c>
      <c r="M75" s="1225">
        <v>7.4</v>
      </c>
      <c r="N75" s="1225">
        <v>6.6</v>
      </c>
      <c r="O75" s="1225">
        <v>6.6</v>
      </c>
      <c r="U75" s="245">
        <v>81.2</v>
      </c>
      <c r="W75" s="245">
        <v>87.2</v>
      </c>
      <c r="Y75" s="245">
        <v>99.8</v>
      </c>
      <c r="AA75" s="245">
        <v>109.5</v>
      </c>
      <c r="AC75" s="245">
        <v>115.2</v>
      </c>
    </row>
    <row r="76" spans="2:30">
      <c r="B76" s="250"/>
      <c r="C76" s="246"/>
      <c r="D76" s="246"/>
      <c r="E76" s="246"/>
      <c r="F76" s="246"/>
      <c r="G76" s="1251"/>
      <c r="H76" s="1252"/>
      <c r="I76" s="1233"/>
      <c r="J76" s="1233"/>
      <c r="K76" s="1226"/>
      <c r="L76" s="1226"/>
      <c r="M76" s="1226"/>
      <c r="N76" s="1226"/>
      <c r="O76" s="1226"/>
    </row>
    <row r="77" spans="2:30">
      <c r="B77" s="250"/>
      <c r="C77" s="246"/>
      <c r="D77" s="246"/>
      <c r="E77" s="246"/>
      <c r="F77" s="246"/>
      <c r="G77" s="1227" t="s">
        <v>563</v>
      </c>
      <c r="H77" s="1228"/>
      <c r="I77" s="1233" t="s">
        <v>561</v>
      </c>
      <c r="J77" s="1233"/>
      <c r="K77" s="1234">
        <v>5.7</v>
      </c>
      <c r="L77" s="1234">
        <v>0</v>
      </c>
      <c r="M77" s="1221">
        <v>0</v>
      </c>
      <c r="N77" s="1221">
        <v>0</v>
      </c>
      <c r="O77" s="1221">
        <v>0</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567</v>
      </c>
      <c r="J79" s="1223"/>
      <c r="K79" s="1224">
        <v>10.8</v>
      </c>
      <c r="L79" s="1224">
        <v>9.8000000000000007</v>
      </c>
      <c r="M79" s="1224">
        <v>9.1</v>
      </c>
      <c r="N79" s="1224">
        <v>8.6</v>
      </c>
      <c r="O79" s="1224">
        <v>7.3</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1"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88"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521</v>
      </c>
      <c r="G2" s="113"/>
      <c r="H2" s="114"/>
    </row>
    <row r="3" spans="1:8">
      <c r="A3" s="110" t="s">
        <v>514</v>
      </c>
      <c r="B3" s="115"/>
      <c r="C3" s="116"/>
      <c r="D3" s="117">
        <v>238001</v>
      </c>
      <c r="E3" s="118"/>
      <c r="F3" s="119">
        <v>146641</v>
      </c>
      <c r="G3" s="120"/>
      <c r="H3" s="121"/>
    </row>
    <row r="4" spans="1:8">
      <c r="A4" s="122"/>
      <c r="B4" s="123"/>
      <c r="C4" s="124"/>
      <c r="D4" s="125">
        <v>100407</v>
      </c>
      <c r="E4" s="126"/>
      <c r="F4" s="127">
        <v>68142</v>
      </c>
      <c r="G4" s="128"/>
      <c r="H4" s="129"/>
    </row>
    <row r="5" spans="1:8">
      <c r="A5" s="110" t="s">
        <v>516</v>
      </c>
      <c r="B5" s="115"/>
      <c r="C5" s="116"/>
      <c r="D5" s="117">
        <v>409389</v>
      </c>
      <c r="E5" s="118"/>
      <c r="F5" s="119">
        <v>174587</v>
      </c>
      <c r="G5" s="120"/>
      <c r="H5" s="121"/>
    </row>
    <row r="6" spans="1:8">
      <c r="A6" s="122"/>
      <c r="B6" s="123"/>
      <c r="C6" s="124"/>
      <c r="D6" s="125">
        <v>152797</v>
      </c>
      <c r="E6" s="126"/>
      <c r="F6" s="127">
        <v>79695</v>
      </c>
      <c r="G6" s="128"/>
      <c r="H6" s="129"/>
    </row>
    <row r="7" spans="1:8">
      <c r="A7" s="110" t="s">
        <v>517</v>
      </c>
      <c r="B7" s="115"/>
      <c r="C7" s="116"/>
      <c r="D7" s="117">
        <v>384075</v>
      </c>
      <c r="E7" s="118"/>
      <c r="F7" s="119">
        <v>175675</v>
      </c>
      <c r="G7" s="120"/>
      <c r="H7" s="121"/>
    </row>
    <row r="8" spans="1:8">
      <c r="A8" s="122"/>
      <c r="B8" s="123"/>
      <c r="C8" s="124"/>
      <c r="D8" s="125">
        <v>196253</v>
      </c>
      <c r="E8" s="126"/>
      <c r="F8" s="127">
        <v>87698</v>
      </c>
      <c r="G8" s="128"/>
      <c r="H8" s="129"/>
    </row>
    <row r="9" spans="1:8">
      <c r="A9" s="110" t="s">
        <v>518</v>
      </c>
      <c r="B9" s="115"/>
      <c r="C9" s="116"/>
      <c r="D9" s="117">
        <v>310174</v>
      </c>
      <c r="E9" s="118"/>
      <c r="F9" s="119">
        <v>162193</v>
      </c>
      <c r="G9" s="120"/>
      <c r="H9" s="121"/>
    </row>
    <row r="10" spans="1:8">
      <c r="A10" s="122"/>
      <c r="B10" s="123"/>
      <c r="C10" s="124"/>
      <c r="D10" s="125">
        <v>181094</v>
      </c>
      <c r="E10" s="126"/>
      <c r="F10" s="127">
        <v>79985</v>
      </c>
      <c r="G10" s="128"/>
      <c r="H10" s="129"/>
    </row>
    <row r="11" spans="1:8">
      <c r="A11" s="110" t="s">
        <v>519</v>
      </c>
      <c r="B11" s="115"/>
      <c r="C11" s="116"/>
      <c r="D11" s="117">
        <v>394296</v>
      </c>
      <c r="E11" s="118"/>
      <c r="F11" s="119">
        <v>138651</v>
      </c>
      <c r="G11" s="120"/>
      <c r="H11" s="121"/>
    </row>
    <row r="12" spans="1:8">
      <c r="A12" s="122"/>
      <c r="B12" s="123"/>
      <c r="C12" s="130"/>
      <c r="D12" s="125">
        <v>236986</v>
      </c>
      <c r="E12" s="126"/>
      <c r="F12" s="127">
        <v>71211</v>
      </c>
      <c r="G12" s="128"/>
      <c r="H12" s="129"/>
    </row>
    <row r="13" spans="1:8">
      <c r="A13" s="110"/>
      <c r="B13" s="115"/>
      <c r="C13" s="131"/>
      <c r="D13" s="132">
        <v>347187</v>
      </c>
      <c r="E13" s="133"/>
      <c r="F13" s="134">
        <v>159549</v>
      </c>
      <c r="G13" s="135"/>
      <c r="H13" s="121"/>
    </row>
    <row r="14" spans="1:8">
      <c r="A14" s="122"/>
      <c r="B14" s="123"/>
      <c r="C14" s="124"/>
      <c r="D14" s="125">
        <v>173507</v>
      </c>
      <c r="E14" s="126"/>
      <c r="F14" s="127">
        <v>77346</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12.62</v>
      </c>
      <c r="C19" s="136">
        <f>ROUND(VALUE(SUBSTITUTE(実質収支比率等に係る経年分析!G$48,"▲","-")),2)</f>
        <v>16.21</v>
      </c>
      <c r="D19" s="136">
        <f>ROUND(VALUE(SUBSTITUTE(実質収支比率等に係る経年分析!H$48,"▲","-")),2)</f>
        <v>19.670000000000002</v>
      </c>
      <c r="E19" s="136">
        <f>ROUND(VALUE(SUBSTITUTE(実質収支比率等に係る経年分析!I$48,"▲","-")),2)</f>
        <v>22.71</v>
      </c>
      <c r="F19" s="136">
        <f>ROUND(VALUE(SUBSTITUTE(実質収支比率等に係る経年分析!J$48,"▲","-")),2)</f>
        <v>16.28</v>
      </c>
    </row>
    <row r="20" spans="1:11">
      <c r="A20" s="136" t="s">
        <v>43</v>
      </c>
      <c r="B20" s="136">
        <f>ROUND(VALUE(SUBSTITUTE(実質収支比率等に係る経年分析!F$47,"▲","-")),2)</f>
        <v>50.16</v>
      </c>
      <c r="C20" s="136">
        <f>ROUND(VALUE(SUBSTITUTE(実質収支比率等に係る経年分析!G$47,"▲","-")),2)</f>
        <v>59.19</v>
      </c>
      <c r="D20" s="136">
        <f>ROUND(VALUE(SUBSTITUTE(実質収支比率等に係る経年分析!H$47,"▲","-")),2)</f>
        <v>62.91</v>
      </c>
      <c r="E20" s="136">
        <f>ROUND(VALUE(SUBSTITUTE(実質収支比率等に係る経年分析!I$47,"▲","-")),2)</f>
        <v>67.42</v>
      </c>
      <c r="F20" s="136">
        <f>ROUND(VALUE(SUBSTITUTE(実質収支比率等に係る経年分析!J$47,"▲","-")),2)</f>
        <v>65.430000000000007</v>
      </c>
    </row>
    <row r="21" spans="1:11">
      <c r="A21" s="136" t="s">
        <v>44</v>
      </c>
      <c r="B21" s="136">
        <f>IF(ISNUMBER(VALUE(SUBSTITUTE(実質収支比率等に係る経年分析!F$49,"▲","-"))),ROUND(VALUE(SUBSTITUTE(実質収支比率等に係る経年分析!F$49,"▲","-")),2),NA())</f>
        <v>6.87</v>
      </c>
      <c r="C21" s="136">
        <f>IF(ISNUMBER(VALUE(SUBSTITUTE(実質収支比率等に係る経年分析!G$49,"▲","-"))),ROUND(VALUE(SUBSTITUTE(実質収支比率等に係る経年分析!G$49,"▲","-")),2),NA())</f>
        <v>11.54</v>
      </c>
      <c r="D21" s="136">
        <f>IF(ISNUMBER(VALUE(SUBSTITUTE(実質収支比率等に係る経年分析!H$49,"▲","-"))),ROUND(VALUE(SUBSTITUTE(実質収支比率等に係る経年分析!H$49,"▲","-")),2),NA())</f>
        <v>2.66</v>
      </c>
      <c r="E21" s="136">
        <f>IF(ISNUMBER(VALUE(SUBSTITUTE(実質収支比率等に係る経年分析!I$49,"▲","-"))),ROUND(VALUE(SUBSTITUTE(実質収支比率等に係る経年分析!I$49,"▲","-")),2),NA())</f>
        <v>7.47</v>
      </c>
      <c r="F21" s="136">
        <f>IF(ISNUMBER(VALUE(SUBSTITUTE(実質収支比率等に係る経年分析!J$49,"▲","-"))),ROUND(VALUE(SUBSTITUTE(実質収支比率等に係る経年分析!J$49,"▲","-")),2),NA())</f>
        <v>0.13</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1.62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0.86</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0.46</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1.67</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0.16</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那賀町簡易水道事業特別会計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2.79</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3.17</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3.37</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3.18</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0.14000000000000001</v>
      </c>
    </row>
    <row r="30" spans="1:11">
      <c r="A30" s="137" t="str">
        <f>IF(連結実質赤字比率に係る赤字・黒字の構成分析!C$40="",NA(),連結実質赤字比率に係る赤字・黒字の構成分析!C$40)</f>
        <v>那賀町介護保険事業特別会計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0.45</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0.56000000000000005</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0.28000000000000003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0.16</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0.18</v>
      </c>
    </row>
    <row r="31" spans="1:11">
      <c r="A31" s="137" t="str">
        <f>IF(連結実質赤字比率に係る赤字・黒字の構成分析!C$39="",NA(),連結実質赤字比率に係る赤字・黒字の構成分析!C$39)</f>
        <v>那賀町工業用水道事業会計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0.32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0.26</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0.32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0.31</v>
      </c>
    </row>
    <row r="32" spans="1:11">
      <c r="A32" s="137" t="str">
        <f>IF(連結実質赤字比率に係る赤字・黒字の構成分析!C$38="",NA(),連結実質赤字比率に係る赤字・黒字の構成分析!C$38)</f>
        <v>那賀町集落排水事業特別会計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0.86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0.81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0.83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0.78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0.52</v>
      </c>
    </row>
    <row r="33" spans="1:16">
      <c r="A33" s="137" t="str">
        <f>IF(連結実質赤字比率に係る赤字・黒字の構成分析!C$37="",NA(),連結実質赤字比率に係る赤字・黒字の構成分析!C$37)</f>
        <v>那賀町ケーブルテレビ事業特別会計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0.36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0.56999999999999995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0.28999999999999998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0.37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0.83</v>
      </c>
    </row>
    <row r="34" spans="1:16">
      <c r="A34" s="137" t="str">
        <f>IF(連結実質赤字比率に係る赤字・黒字の構成分析!C$36="",NA(),連結実質赤字比率に係る赤字・黒字の構成分析!C$36)</f>
        <v>那賀町立上那賀病院事業会計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4.05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4.32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4.58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5.0999999999999996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5.81</v>
      </c>
    </row>
    <row r="35" spans="1:16">
      <c r="A35" s="137" t="str">
        <f>IF(連結実質赤字比率に係る赤字・黒字の構成分析!C$35="",NA(),連結実質赤字比率に係る赤字・黒字の構成分析!C$35)</f>
        <v>那賀町国民健康保険診療所事業特別会計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7.54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7.68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8.19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7.83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8.18</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12.25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15.64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19.37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22.33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15.44</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1591</v>
      </c>
      <c r="E42" s="138"/>
      <c r="F42" s="138"/>
      <c r="G42" s="138">
        <f>'実質公債費比率（分子）の構造'!L$52</f>
        <v>1508</v>
      </c>
      <c r="H42" s="138"/>
      <c r="I42" s="138"/>
      <c r="J42" s="138">
        <f>'実質公債費比率（分子）の構造'!M$52</f>
        <v>1530</v>
      </c>
      <c r="K42" s="138"/>
      <c r="L42" s="138"/>
      <c r="M42" s="138">
        <f>'実質公債費比率（分子）の構造'!N$52</f>
        <v>1567</v>
      </c>
      <c r="N42" s="138"/>
      <c r="O42" s="138"/>
      <c r="P42" s="138">
        <f>'実質公債費比率（分子）の構造'!O$52</f>
        <v>1495</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13</v>
      </c>
      <c r="C45" s="138"/>
      <c r="D45" s="138"/>
      <c r="E45" s="138">
        <f>'実質公債費比率（分子）の構造'!L$49</f>
        <v>5</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c r="A46" s="138" t="s">
        <v>55</v>
      </c>
      <c r="B46" s="138">
        <f>'実質公債費比率（分子）の構造'!K$48</f>
        <v>146</v>
      </c>
      <c r="C46" s="138"/>
      <c r="D46" s="138"/>
      <c r="E46" s="138">
        <f>'実質公債費比率（分子）の構造'!L$48</f>
        <v>145</v>
      </c>
      <c r="F46" s="138"/>
      <c r="G46" s="138"/>
      <c r="H46" s="138">
        <f>'実質公債費比率（分子）の構造'!M$48</f>
        <v>130</v>
      </c>
      <c r="I46" s="138"/>
      <c r="J46" s="138"/>
      <c r="K46" s="138">
        <f>'実質公債費比率（分子）の構造'!N$48</f>
        <v>152</v>
      </c>
      <c r="L46" s="138"/>
      <c r="M46" s="138"/>
      <c r="N46" s="138">
        <f>'実質公債費比率（分子）の構造'!O$48</f>
        <v>153</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1971</v>
      </c>
      <c r="C49" s="138"/>
      <c r="D49" s="138"/>
      <c r="E49" s="138">
        <f>'実質公債費比率（分子）の構造'!L$45</f>
        <v>1783</v>
      </c>
      <c r="F49" s="138"/>
      <c r="G49" s="138"/>
      <c r="H49" s="138">
        <f>'実質公債費比率（分子）の構造'!M$45</f>
        <v>1750</v>
      </c>
      <c r="I49" s="138"/>
      <c r="J49" s="138"/>
      <c r="K49" s="138">
        <f>'実質公債費比率（分子）の構造'!N$45</f>
        <v>1784</v>
      </c>
      <c r="L49" s="138"/>
      <c r="M49" s="138"/>
      <c r="N49" s="138">
        <f>'実質公債費比率（分子）の構造'!O$45</f>
        <v>1690</v>
      </c>
      <c r="O49" s="138"/>
      <c r="P49" s="138"/>
    </row>
    <row r="50" spans="1:16">
      <c r="A50" s="138" t="s">
        <v>59</v>
      </c>
      <c r="B50" s="138" t="e">
        <f>NA()</f>
        <v>#N/A</v>
      </c>
      <c r="C50" s="138">
        <f>IF(ISNUMBER('実質公債費比率（分子）の構造'!K$53),'実質公債費比率（分子）の構造'!K$53,NA())</f>
        <v>539</v>
      </c>
      <c r="D50" s="138" t="e">
        <f>NA()</f>
        <v>#N/A</v>
      </c>
      <c r="E50" s="138" t="e">
        <f>NA()</f>
        <v>#N/A</v>
      </c>
      <c r="F50" s="138">
        <f>IF(ISNUMBER('実質公債費比率（分子）の構造'!L$53),'実質公債費比率（分子）の構造'!L$53,NA())</f>
        <v>425</v>
      </c>
      <c r="G50" s="138" t="e">
        <f>NA()</f>
        <v>#N/A</v>
      </c>
      <c r="H50" s="138" t="e">
        <f>NA()</f>
        <v>#N/A</v>
      </c>
      <c r="I50" s="138">
        <f>IF(ISNUMBER('実質公債費比率（分子）の構造'!M$53),'実質公債費比率（分子）の構造'!M$53,NA())</f>
        <v>350</v>
      </c>
      <c r="J50" s="138" t="e">
        <f>NA()</f>
        <v>#N/A</v>
      </c>
      <c r="K50" s="138" t="e">
        <f>NA()</f>
        <v>#N/A</v>
      </c>
      <c r="L50" s="138">
        <f>IF(ISNUMBER('実質公債費比率（分子）の構造'!N$53),'実質公債費比率（分子）の構造'!N$53,NA())</f>
        <v>369</v>
      </c>
      <c r="M50" s="138" t="e">
        <f>NA()</f>
        <v>#N/A</v>
      </c>
      <c r="N50" s="138" t="e">
        <f>NA()</f>
        <v>#N/A</v>
      </c>
      <c r="O50" s="138">
        <f>IF(ISNUMBER('実質公債費比率（分子）の構造'!O$53),'実質公債費比率（分子）の構造'!O$53,NA())</f>
        <v>348</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12664</v>
      </c>
      <c r="E56" s="137"/>
      <c r="F56" s="137"/>
      <c r="G56" s="137">
        <f>'将来負担比率（分子）の構造'!J$52</f>
        <v>12624</v>
      </c>
      <c r="H56" s="137"/>
      <c r="I56" s="137"/>
      <c r="J56" s="137">
        <f>'将来負担比率（分子）の構造'!K$52</f>
        <v>12535</v>
      </c>
      <c r="K56" s="137"/>
      <c r="L56" s="137"/>
      <c r="M56" s="137">
        <f>'将来負担比率（分子）の構造'!L$52</f>
        <v>11768</v>
      </c>
      <c r="N56" s="137"/>
      <c r="O56" s="137"/>
      <c r="P56" s="137">
        <f>'将来負担比率（分子）の構造'!M$52</f>
        <v>11681</v>
      </c>
    </row>
    <row r="57" spans="1:16">
      <c r="A57" s="137" t="s">
        <v>36</v>
      </c>
      <c r="B57" s="137"/>
      <c r="C57" s="137"/>
      <c r="D57" s="137">
        <f>'将来負担比率（分子）の構造'!I$51</f>
        <v>372</v>
      </c>
      <c r="E57" s="137"/>
      <c r="F57" s="137"/>
      <c r="G57" s="137">
        <f>'将来負担比率（分子）の構造'!J$51</f>
        <v>273</v>
      </c>
      <c r="H57" s="137"/>
      <c r="I57" s="137"/>
      <c r="J57" s="137">
        <f>'将来負担比率（分子）の構造'!K$51</f>
        <v>317</v>
      </c>
      <c r="K57" s="137"/>
      <c r="L57" s="137"/>
      <c r="M57" s="137">
        <f>'将来負担比率（分子）の構造'!L$51</f>
        <v>267</v>
      </c>
      <c r="N57" s="137"/>
      <c r="O57" s="137"/>
      <c r="P57" s="137">
        <f>'将来負担比率（分子）の構造'!M$51</f>
        <v>244</v>
      </c>
    </row>
    <row r="58" spans="1:16">
      <c r="A58" s="137" t="s">
        <v>35</v>
      </c>
      <c r="B58" s="137"/>
      <c r="C58" s="137"/>
      <c r="D58" s="137">
        <f>'将来負担比率（分子）の構造'!I$50</f>
        <v>9862</v>
      </c>
      <c r="E58" s="137"/>
      <c r="F58" s="137"/>
      <c r="G58" s="137">
        <f>'将来負担比率（分子）の構造'!J$50</f>
        <v>11850</v>
      </c>
      <c r="H58" s="137"/>
      <c r="I58" s="137"/>
      <c r="J58" s="137">
        <f>'将来負担比率（分子）の構造'!K$50</f>
        <v>12384</v>
      </c>
      <c r="K58" s="137"/>
      <c r="L58" s="137"/>
      <c r="M58" s="137">
        <f>'将来負担比率（分子）の構造'!L$50</f>
        <v>12711</v>
      </c>
      <c r="N58" s="137"/>
      <c r="O58" s="137"/>
      <c r="P58" s="137">
        <f>'将来負担比率（分子）の構造'!M$50</f>
        <v>12156</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1434</v>
      </c>
      <c r="C62" s="137"/>
      <c r="D62" s="137"/>
      <c r="E62" s="137">
        <f>'将来負担比率（分子）の構造'!J$45</f>
        <v>1857</v>
      </c>
      <c r="F62" s="137"/>
      <c r="G62" s="137"/>
      <c r="H62" s="137">
        <f>'将来負担比率（分子）の構造'!K$45</f>
        <v>1298</v>
      </c>
      <c r="I62" s="137"/>
      <c r="J62" s="137"/>
      <c r="K62" s="137">
        <f>'将来負担比率（分子）の構造'!L$45</f>
        <v>1425</v>
      </c>
      <c r="L62" s="137"/>
      <c r="M62" s="137"/>
      <c r="N62" s="137">
        <f>'将来負担比率（分子）の構造'!M$45</f>
        <v>1176</v>
      </c>
      <c r="O62" s="137"/>
      <c r="P62" s="137"/>
    </row>
    <row r="63" spans="1:16">
      <c r="A63" s="137" t="s">
        <v>28</v>
      </c>
      <c r="B63" s="137">
        <f>'将来負担比率（分子）の構造'!I$44</f>
        <v>22</v>
      </c>
      <c r="C63" s="137"/>
      <c r="D63" s="137"/>
      <c r="E63" s="137">
        <f>'将来負担比率（分子）の構造'!J$44</f>
        <v>15</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c r="A64" s="137" t="s">
        <v>27</v>
      </c>
      <c r="B64" s="137">
        <f>'将来負担比率（分子）の構造'!I$43</f>
        <v>1435</v>
      </c>
      <c r="C64" s="137"/>
      <c r="D64" s="137"/>
      <c r="E64" s="137">
        <f>'将来負担比率（分子）の構造'!J$43</f>
        <v>1337</v>
      </c>
      <c r="F64" s="137"/>
      <c r="G64" s="137"/>
      <c r="H64" s="137">
        <f>'将来負担比率（分子）の構造'!K$43</f>
        <v>1240</v>
      </c>
      <c r="I64" s="137"/>
      <c r="J64" s="137"/>
      <c r="K64" s="137">
        <f>'将来負担比率（分子）の構造'!L$43</f>
        <v>1324</v>
      </c>
      <c r="L64" s="137"/>
      <c r="M64" s="137"/>
      <c r="N64" s="137">
        <f>'将来負担比率（分子）の構造'!M$43</f>
        <v>1352</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14656</v>
      </c>
      <c r="C66" s="137"/>
      <c r="D66" s="137"/>
      <c r="E66" s="137">
        <f>'将来負担比率（分子）の構造'!J$41</f>
        <v>14399</v>
      </c>
      <c r="F66" s="137"/>
      <c r="G66" s="137"/>
      <c r="H66" s="137">
        <f>'将来負担比率（分子）の構造'!K$41</f>
        <v>14301</v>
      </c>
      <c r="I66" s="137"/>
      <c r="J66" s="137"/>
      <c r="K66" s="137">
        <f>'将来負担比率（分子）の構造'!L$41</f>
        <v>13998</v>
      </c>
      <c r="L66" s="137"/>
      <c r="M66" s="137"/>
      <c r="N66" s="137">
        <f>'将来負担比率（分子）の構造'!M$41</f>
        <v>14226</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0" zoomScaleNormal="8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208</v>
      </c>
      <c r="C5" s="708"/>
      <c r="D5" s="708"/>
      <c r="E5" s="708"/>
      <c r="F5" s="708"/>
      <c r="G5" s="708"/>
      <c r="H5" s="708"/>
      <c r="I5" s="708"/>
      <c r="J5" s="708"/>
      <c r="K5" s="708"/>
      <c r="L5" s="708"/>
      <c r="M5" s="708"/>
      <c r="N5" s="708"/>
      <c r="O5" s="708"/>
      <c r="P5" s="708"/>
      <c r="Q5" s="709"/>
      <c r="R5" s="670">
        <v>943661</v>
      </c>
      <c r="S5" s="671"/>
      <c r="T5" s="671"/>
      <c r="U5" s="671"/>
      <c r="V5" s="671"/>
      <c r="W5" s="671"/>
      <c r="X5" s="671"/>
      <c r="Y5" s="718"/>
      <c r="Z5" s="731">
        <v>6.3</v>
      </c>
      <c r="AA5" s="731"/>
      <c r="AB5" s="731"/>
      <c r="AC5" s="731"/>
      <c r="AD5" s="732">
        <v>943661</v>
      </c>
      <c r="AE5" s="732"/>
      <c r="AF5" s="732"/>
      <c r="AG5" s="732"/>
      <c r="AH5" s="732"/>
      <c r="AI5" s="732"/>
      <c r="AJ5" s="732"/>
      <c r="AK5" s="732"/>
      <c r="AL5" s="719">
        <v>14.9</v>
      </c>
      <c r="AM5" s="688"/>
      <c r="AN5" s="688"/>
      <c r="AO5" s="720"/>
      <c r="AP5" s="707" t="s">
        <v>209</v>
      </c>
      <c r="AQ5" s="708"/>
      <c r="AR5" s="708"/>
      <c r="AS5" s="708"/>
      <c r="AT5" s="708"/>
      <c r="AU5" s="708"/>
      <c r="AV5" s="708"/>
      <c r="AW5" s="708"/>
      <c r="AX5" s="708"/>
      <c r="AY5" s="708"/>
      <c r="AZ5" s="708"/>
      <c r="BA5" s="708"/>
      <c r="BB5" s="708"/>
      <c r="BC5" s="708"/>
      <c r="BD5" s="708"/>
      <c r="BE5" s="708"/>
      <c r="BF5" s="709"/>
      <c r="BG5" s="620">
        <v>942787</v>
      </c>
      <c r="BH5" s="621"/>
      <c r="BI5" s="621"/>
      <c r="BJ5" s="621"/>
      <c r="BK5" s="621"/>
      <c r="BL5" s="621"/>
      <c r="BM5" s="621"/>
      <c r="BN5" s="622"/>
      <c r="BO5" s="673">
        <v>99.9</v>
      </c>
      <c r="BP5" s="673"/>
      <c r="BQ5" s="673"/>
      <c r="BR5" s="673"/>
      <c r="BS5" s="674" t="s">
        <v>210</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202</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c r="B6" s="617" t="s">
        <v>214</v>
      </c>
      <c r="C6" s="618"/>
      <c r="D6" s="618"/>
      <c r="E6" s="618"/>
      <c r="F6" s="618"/>
      <c r="G6" s="618"/>
      <c r="H6" s="618"/>
      <c r="I6" s="618"/>
      <c r="J6" s="618"/>
      <c r="K6" s="618"/>
      <c r="L6" s="618"/>
      <c r="M6" s="618"/>
      <c r="N6" s="618"/>
      <c r="O6" s="618"/>
      <c r="P6" s="618"/>
      <c r="Q6" s="619"/>
      <c r="R6" s="620">
        <v>88073</v>
      </c>
      <c r="S6" s="621"/>
      <c r="T6" s="621"/>
      <c r="U6" s="621"/>
      <c r="V6" s="621"/>
      <c r="W6" s="621"/>
      <c r="X6" s="621"/>
      <c r="Y6" s="622"/>
      <c r="Z6" s="673">
        <v>0.6</v>
      </c>
      <c r="AA6" s="673"/>
      <c r="AB6" s="673"/>
      <c r="AC6" s="673"/>
      <c r="AD6" s="674">
        <v>88073</v>
      </c>
      <c r="AE6" s="674"/>
      <c r="AF6" s="674"/>
      <c r="AG6" s="674"/>
      <c r="AH6" s="674"/>
      <c r="AI6" s="674"/>
      <c r="AJ6" s="674"/>
      <c r="AK6" s="674"/>
      <c r="AL6" s="643">
        <v>1.4</v>
      </c>
      <c r="AM6" s="675"/>
      <c r="AN6" s="675"/>
      <c r="AO6" s="676"/>
      <c r="AP6" s="617" t="s">
        <v>215</v>
      </c>
      <c r="AQ6" s="618"/>
      <c r="AR6" s="618"/>
      <c r="AS6" s="618"/>
      <c r="AT6" s="618"/>
      <c r="AU6" s="618"/>
      <c r="AV6" s="618"/>
      <c r="AW6" s="618"/>
      <c r="AX6" s="618"/>
      <c r="AY6" s="618"/>
      <c r="AZ6" s="618"/>
      <c r="BA6" s="618"/>
      <c r="BB6" s="618"/>
      <c r="BC6" s="618"/>
      <c r="BD6" s="618"/>
      <c r="BE6" s="618"/>
      <c r="BF6" s="619"/>
      <c r="BG6" s="620">
        <v>942787</v>
      </c>
      <c r="BH6" s="621"/>
      <c r="BI6" s="621"/>
      <c r="BJ6" s="621"/>
      <c r="BK6" s="621"/>
      <c r="BL6" s="621"/>
      <c r="BM6" s="621"/>
      <c r="BN6" s="622"/>
      <c r="BO6" s="673">
        <v>99.9</v>
      </c>
      <c r="BP6" s="673"/>
      <c r="BQ6" s="673"/>
      <c r="BR6" s="673"/>
      <c r="BS6" s="674" t="s">
        <v>210</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79550</v>
      </c>
      <c r="CS6" s="621"/>
      <c r="CT6" s="621"/>
      <c r="CU6" s="621"/>
      <c r="CV6" s="621"/>
      <c r="CW6" s="621"/>
      <c r="CX6" s="621"/>
      <c r="CY6" s="622"/>
      <c r="CZ6" s="673">
        <v>0.6</v>
      </c>
      <c r="DA6" s="673"/>
      <c r="DB6" s="673"/>
      <c r="DC6" s="673"/>
      <c r="DD6" s="626" t="s">
        <v>210</v>
      </c>
      <c r="DE6" s="621"/>
      <c r="DF6" s="621"/>
      <c r="DG6" s="621"/>
      <c r="DH6" s="621"/>
      <c r="DI6" s="621"/>
      <c r="DJ6" s="621"/>
      <c r="DK6" s="621"/>
      <c r="DL6" s="621"/>
      <c r="DM6" s="621"/>
      <c r="DN6" s="621"/>
      <c r="DO6" s="621"/>
      <c r="DP6" s="622"/>
      <c r="DQ6" s="626">
        <v>79550</v>
      </c>
      <c r="DR6" s="621"/>
      <c r="DS6" s="621"/>
      <c r="DT6" s="621"/>
      <c r="DU6" s="621"/>
      <c r="DV6" s="621"/>
      <c r="DW6" s="621"/>
      <c r="DX6" s="621"/>
      <c r="DY6" s="621"/>
      <c r="DZ6" s="621"/>
      <c r="EA6" s="621"/>
      <c r="EB6" s="621"/>
      <c r="EC6" s="656"/>
    </row>
    <row r="7" spans="2:143" ht="11.25" customHeight="1">
      <c r="B7" s="617" t="s">
        <v>217</v>
      </c>
      <c r="C7" s="618"/>
      <c r="D7" s="618"/>
      <c r="E7" s="618"/>
      <c r="F7" s="618"/>
      <c r="G7" s="618"/>
      <c r="H7" s="618"/>
      <c r="I7" s="618"/>
      <c r="J7" s="618"/>
      <c r="K7" s="618"/>
      <c r="L7" s="618"/>
      <c r="M7" s="618"/>
      <c r="N7" s="618"/>
      <c r="O7" s="618"/>
      <c r="P7" s="618"/>
      <c r="Q7" s="619"/>
      <c r="R7" s="620">
        <v>748</v>
      </c>
      <c r="S7" s="621"/>
      <c r="T7" s="621"/>
      <c r="U7" s="621"/>
      <c r="V7" s="621"/>
      <c r="W7" s="621"/>
      <c r="X7" s="621"/>
      <c r="Y7" s="622"/>
      <c r="Z7" s="673">
        <v>0</v>
      </c>
      <c r="AA7" s="673"/>
      <c r="AB7" s="673"/>
      <c r="AC7" s="673"/>
      <c r="AD7" s="674">
        <v>748</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339011</v>
      </c>
      <c r="BH7" s="621"/>
      <c r="BI7" s="621"/>
      <c r="BJ7" s="621"/>
      <c r="BK7" s="621"/>
      <c r="BL7" s="621"/>
      <c r="BM7" s="621"/>
      <c r="BN7" s="622"/>
      <c r="BO7" s="673">
        <v>35.9</v>
      </c>
      <c r="BP7" s="673"/>
      <c r="BQ7" s="673"/>
      <c r="BR7" s="673"/>
      <c r="BS7" s="674" t="s">
        <v>210</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3591661</v>
      </c>
      <c r="CS7" s="621"/>
      <c r="CT7" s="621"/>
      <c r="CU7" s="621"/>
      <c r="CV7" s="621"/>
      <c r="CW7" s="621"/>
      <c r="CX7" s="621"/>
      <c r="CY7" s="622"/>
      <c r="CZ7" s="673">
        <v>28.8</v>
      </c>
      <c r="DA7" s="673"/>
      <c r="DB7" s="673"/>
      <c r="DC7" s="673"/>
      <c r="DD7" s="626">
        <v>636364</v>
      </c>
      <c r="DE7" s="621"/>
      <c r="DF7" s="621"/>
      <c r="DG7" s="621"/>
      <c r="DH7" s="621"/>
      <c r="DI7" s="621"/>
      <c r="DJ7" s="621"/>
      <c r="DK7" s="621"/>
      <c r="DL7" s="621"/>
      <c r="DM7" s="621"/>
      <c r="DN7" s="621"/>
      <c r="DO7" s="621"/>
      <c r="DP7" s="622"/>
      <c r="DQ7" s="626">
        <v>2482342</v>
      </c>
      <c r="DR7" s="621"/>
      <c r="DS7" s="621"/>
      <c r="DT7" s="621"/>
      <c r="DU7" s="621"/>
      <c r="DV7" s="621"/>
      <c r="DW7" s="621"/>
      <c r="DX7" s="621"/>
      <c r="DY7" s="621"/>
      <c r="DZ7" s="621"/>
      <c r="EA7" s="621"/>
      <c r="EB7" s="621"/>
      <c r="EC7" s="656"/>
    </row>
    <row r="8" spans="2:143" ht="11.25" customHeight="1">
      <c r="B8" s="617" t="s">
        <v>220</v>
      </c>
      <c r="C8" s="618"/>
      <c r="D8" s="618"/>
      <c r="E8" s="618"/>
      <c r="F8" s="618"/>
      <c r="G8" s="618"/>
      <c r="H8" s="618"/>
      <c r="I8" s="618"/>
      <c r="J8" s="618"/>
      <c r="K8" s="618"/>
      <c r="L8" s="618"/>
      <c r="M8" s="618"/>
      <c r="N8" s="618"/>
      <c r="O8" s="618"/>
      <c r="P8" s="618"/>
      <c r="Q8" s="619"/>
      <c r="R8" s="620">
        <v>5398</v>
      </c>
      <c r="S8" s="621"/>
      <c r="T8" s="621"/>
      <c r="U8" s="621"/>
      <c r="V8" s="621"/>
      <c r="W8" s="621"/>
      <c r="X8" s="621"/>
      <c r="Y8" s="622"/>
      <c r="Z8" s="673">
        <v>0</v>
      </c>
      <c r="AA8" s="673"/>
      <c r="AB8" s="673"/>
      <c r="AC8" s="673"/>
      <c r="AD8" s="674">
        <v>5398</v>
      </c>
      <c r="AE8" s="674"/>
      <c r="AF8" s="674"/>
      <c r="AG8" s="674"/>
      <c r="AH8" s="674"/>
      <c r="AI8" s="674"/>
      <c r="AJ8" s="674"/>
      <c r="AK8" s="674"/>
      <c r="AL8" s="643">
        <v>0.1</v>
      </c>
      <c r="AM8" s="675"/>
      <c r="AN8" s="675"/>
      <c r="AO8" s="676"/>
      <c r="AP8" s="617" t="s">
        <v>221</v>
      </c>
      <c r="AQ8" s="618"/>
      <c r="AR8" s="618"/>
      <c r="AS8" s="618"/>
      <c r="AT8" s="618"/>
      <c r="AU8" s="618"/>
      <c r="AV8" s="618"/>
      <c r="AW8" s="618"/>
      <c r="AX8" s="618"/>
      <c r="AY8" s="618"/>
      <c r="AZ8" s="618"/>
      <c r="BA8" s="618"/>
      <c r="BB8" s="618"/>
      <c r="BC8" s="618"/>
      <c r="BD8" s="618"/>
      <c r="BE8" s="618"/>
      <c r="BF8" s="619"/>
      <c r="BG8" s="620">
        <v>13533</v>
      </c>
      <c r="BH8" s="621"/>
      <c r="BI8" s="621"/>
      <c r="BJ8" s="621"/>
      <c r="BK8" s="621"/>
      <c r="BL8" s="621"/>
      <c r="BM8" s="621"/>
      <c r="BN8" s="622"/>
      <c r="BO8" s="673">
        <v>1.4</v>
      </c>
      <c r="BP8" s="673"/>
      <c r="BQ8" s="673"/>
      <c r="BR8" s="673"/>
      <c r="BS8" s="626" t="s">
        <v>112</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1692414</v>
      </c>
      <c r="CS8" s="621"/>
      <c r="CT8" s="621"/>
      <c r="CU8" s="621"/>
      <c r="CV8" s="621"/>
      <c r="CW8" s="621"/>
      <c r="CX8" s="621"/>
      <c r="CY8" s="622"/>
      <c r="CZ8" s="673">
        <v>13.6</v>
      </c>
      <c r="DA8" s="673"/>
      <c r="DB8" s="673"/>
      <c r="DC8" s="673"/>
      <c r="DD8" s="626">
        <v>5144</v>
      </c>
      <c r="DE8" s="621"/>
      <c r="DF8" s="621"/>
      <c r="DG8" s="621"/>
      <c r="DH8" s="621"/>
      <c r="DI8" s="621"/>
      <c r="DJ8" s="621"/>
      <c r="DK8" s="621"/>
      <c r="DL8" s="621"/>
      <c r="DM8" s="621"/>
      <c r="DN8" s="621"/>
      <c r="DO8" s="621"/>
      <c r="DP8" s="622"/>
      <c r="DQ8" s="626">
        <v>1199690</v>
      </c>
      <c r="DR8" s="621"/>
      <c r="DS8" s="621"/>
      <c r="DT8" s="621"/>
      <c r="DU8" s="621"/>
      <c r="DV8" s="621"/>
      <c r="DW8" s="621"/>
      <c r="DX8" s="621"/>
      <c r="DY8" s="621"/>
      <c r="DZ8" s="621"/>
      <c r="EA8" s="621"/>
      <c r="EB8" s="621"/>
      <c r="EC8" s="656"/>
    </row>
    <row r="9" spans="2:143" ht="11.25" customHeight="1">
      <c r="B9" s="617" t="s">
        <v>223</v>
      </c>
      <c r="C9" s="618"/>
      <c r="D9" s="618"/>
      <c r="E9" s="618"/>
      <c r="F9" s="618"/>
      <c r="G9" s="618"/>
      <c r="H9" s="618"/>
      <c r="I9" s="618"/>
      <c r="J9" s="618"/>
      <c r="K9" s="618"/>
      <c r="L9" s="618"/>
      <c r="M9" s="618"/>
      <c r="N9" s="618"/>
      <c r="O9" s="618"/>
      <c r="P9" s="618"/>
      <c r="Q9" s="619"/>
      <c r="R9" s="620">
        <v>3324</v>
      </c>
      <c r="S9" s="621"/>
      <c r="T9" s="621"/>
      <c r="U9" s="621"/>
      <c r="V9" s="621"/>
      <c r="W9" s="621"/>
      <c r="X9" s="621"/>
      <c r="Y9" s="622"/>
      <c r="Z9" s="673">
        <v>0</v>
      </c>
      <c r="AA9" s="673"/>
      <c r="AB9" s="673"/>
      <c r="AC9" s="673"/>
      <c r="AD9" s="674">
        <v>3324</v>
      </c>
      <c r="AE9" s="674"/>
      <c r="AF9" s="674"/>
      <c r="AG9" s="674"/>
      <c r="AH9" s="674"/>
      <c r="AI9" s="674"/>
      <c r="AJ9" s="674"/>
      <c r="AK9" s="674"/>
      <c r="AL9" s="643">
        <v>0.1</v>
      </c>
      <c r="AM9" s="675"/>
      <c r="AN9" s="675"/>
      <c r="AO9" s="676"/>
      <c r="AP9" s="617" t="s">
        <v>224</v>
      </c>
      <c r="AQ9" s="618"/>
      <c r="AR9" s="618"/>
      <c r="AS9" s="618"/>
      <c r="AT9" s="618"/>
      <c r="AU9" s="618"/>
      <c r="AV9" s="618"/>
      <c r="AW9" s="618"/>
      <c r="AX9" s="618"/>
      <c r="AY9" s="618"/>
      <c r="AZ9" s="618"/>
      <c r="BA9" s="618"/>
      <c r="BB9" s="618"/>
      <c r="BC9" s="618"/>
      <c r="BD9" s="618"/>
      <c r="BE9" s="618"/>
      <c r="BF9" s="619"/>
      <c r="BG9" s="620">
        <v>257122</v>
      </c>
      <c r="BH9" s="621"/>
      <c r="BI9" s="621"/>
      <c r="BJ9" s="621"/>
      <c r="BK9" s="621"/>
      <c r="BL9" s="621"/>
      <c r="BM9" s="621"/>
      <c r="BN9" s="622"/>
      <c r="BO9" s="673">
        <v>27.2</v>
      </c>
      <c r="BP9" s="673"/>
      <c r="BQ9" s="673"/>
      <c r="BR9" s="673"/>
      <c r="BS9" s="626" t="s">
        <v>112</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931812</v>
      </c>
      <c r="CS9" s="621"/>
      <c r="CT9" s="621"/>
      <c r="CU9" s="621"/>
      <c r="CV9" s="621"/>
      <c r="CW9" s="621"/>
      <c r="CX9" s="621"/>
      <c r="CY9" s="622"/>
      <c r="CZ9" s="673">
        <v>7.5</v>
      </c>
      <c r="DA9" s="673"/>
      <c r="DB9" s="673"/>
      <c r="DC9" s="673"/>
      <c r="DD9" s="626">
        <v>291027</v>
      </c>
      <c r="DE9" s="621"/>
      <c r="DF9" s="621"/>
      <c r="DG9" s="621"/>
      <c r="DH9" s="621"/>
      <c r="DI9" s="621"/>
      <c r="DJ9" s="621"/>
      <c r="DK9" s="621"/>
      <c r="DL9" s="621"/>
      <c r="DM9" s="621"/>
      <c r="DN9" s="621"/>
      <c r="DO9" s="621"/>
      <c r="DP9" s="622"/>
      <c r="DQ9" s="626">
        <v>711024</v>
      </c>
      <c r="DR9" s="621"/>
      <c r="DS9" s="621"/>
      <c r="DT9" s="621"/>
      <c r="DU9" s="621"/>
      <c r="DV9" s="621"/>
      <c r="DW9" s="621"/>
      <c r="DX9" s="621"/>
      <c r="DY9" s="621"/>
      <c r="DZ9" s="621"/>
      <c r="EA9" s="621"/>
      <c r="EB9" s="621"/>
      <c r="EC9" s="656"/>
    </row>
    <row r="10" spans="2:143" ht="11.25" customHeight="1">
      <c r="B10" s="617" t="s">
        <v>226</v>
      </c>
      <c r="C10" s="618"/>
      <c r="D10" s="618"/>
      <c r="E10" s="618"/>
      <c r="F10" s="618"/>
      <c r="G10" s="618"/>
      <c r="H10" s="618"/>
      <c r="I10" s="618"/>
      <c r="J10" s="618"/>
      <c r="K10" s="618"/>
      <c r="L10" s="618"/>
      <c r="M10" s="618"/>
      <c r="N10" s="618"/>
      <c r="O10" s="618"/>
      <c r="P10" s="618"/>
      <c r="Q10" s="619"/>
      <c r="R10" s="620">
        <v>143371</v>
      </c>
      <c r="S10" s="621"/>
      <c r="T10" s="621"/>
      <c r="U10" s="621"/>
      <c r="V10" s="621"/>
      <c r="W10" s="621"/>
      <c r="X10" s="621"/>
      <c r="Y10" s="622"/>
      <c r="Z10" s="673">
        <v>1</v>
      </c>
      <c r="AA10" s="673"/>
      <c r="AB10" s="673"/>
      <c r="AC10" s="673"/>
      <c r="AD10" s="674">
        <v>143371</v>
      </c>
      <c r="AE10" s="674"/>
      <c r="AF10" s="674"/>
      <c r="AG10" s="674"/>
      <c r="AH10" s="674"/>
      <c r="AI10" s="674"/>
      <c r="AJ10" s="674"/>
      <c r="AK10" s="674"/>
      <c r="AL10" s="643">
        <v>2.2999999999999998</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19598</v>
      </c>
      <c r="BH10" s="621"/>
      <c r="BI10" s="621"/>
      <c r="BJ10" s="621"/>
      <c r="BK10" s="621"/>
      <c r="BL10" s="621"/>
      <c r="BM10" s="621"/>
      <c r="BN10" s="622"/>
      <c r="BO10" s="673">
        <v>2.1</v>
      </c>
      <c r="BP10" s="673"/>
      <c r="BQ10" s="673"/>
      <c r="BR10" s="673"/>
      <c r="BS10" s="626" t="s">
        <v>112</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13060</v>
      </c>
      <c r="CS10" s="621"/>
      <c r="CT10" s="621"/>
      <c r="CU10" s="621"/>
      <c r="CV10" s="621"/>
      <c r="CW10" s="621"/>
      <c r="CX10" s="621"/>
      <c r="CY10" s="622"/>
      <c r="CZ10" s="673">
        <v>0.1</v>
      </c>
      <c r="DA10" s="673"/>
      <c r="DB10" s="673"/>
      <c r="DC10" s="673"/>
      <c r="DD10" s="626" t="s">
        <v>112</v>
      </c>
      <c r="DE10" s="621"/>
      <c r="DF10" s="621"/>
      <c r="DG10" s="621"/>
      <c r="DH10" s="621"/>
      <c r="DI10" s="621"/>
      <c r="DJ10" s="621"/>
      <c r="DK10" s="621"/>
      <c r="DL10" s="621"/>
      <c r="DM10" s="621"/>
      <c r="DN10" s="621"/>
      <c r="DO10" s="621"/>
      <c r="DP10" s="622"/>
      <c r="DQ10" s="626">
        <v>13060</v>
      </c>
      <c r="DR10" s="621"/>
      <c r="DS10" s="621"/>
      <c r="DT10" s="621"/>
      <c r="DU10" s="621"/>
      <c r="DV10" s="621"/>
      <c r="DW10" s="621"/>
      <c r="DX10" s="621"/>
      <c r="DY10" s="621"/>
      <c r="DZ10" s="621"/>
      <c r="EA10" s="621"/>
      <c r="EB10" s="621"/>
      <c r="EC10" s="656"/>
    </row>
    <row r="11" spans="2:143" ht="11.25" customHeight="1">
      <c r="B11" s="617" t="s">
        <v>229</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48758</v>
      </c>
      <c r="BH11" s="621"/>
      <c r="BI11" s="621"/>
      <c r="BJ11" s="621"/>
      <c r="BK11" s="621"/>
      <c r="BL11" s="621"/>
      <c r="BM11" s="621"/>
      <c r="BN11" s="622"/>
      <c r="BO11" s="673">
        <v>5.2</v>
      </c>
      <c r="BP11" s="673"/>
      <c r="BQ11" s="673"/>
      <c r="BR11" s="673"/>
      <c r="BS11" s="626" t="s">
        <v>112</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1503216</v>
      </c>
      <c r="CS11" s="621"/>
      <c r="CT11" s="621"/>
      <c r="CU11" s="621"/>
      <c r="CV11" s="621"/>
      <c r="CW11" s="621"/>
      <c r="CX11" s="621"/>
      <c r="CY11" s="622"/>
      <c r="CZ11" s="673">
        <v>12</v>
      </c>
      <c r="DA11" s="673"/>
      <c r="DB11" s="673"/>
      <c r="DC11" s="673"/>
      <c r="DD11" s="626">
        <v>997529</v>
      </c>
      <c r="DE11" s="621"/>
      <c r="DF11" s="621"/>
      <c r="DG11" s="621"/>
      <c r="DH11" s="621"/>
      <c r="DI11" s="621"/>
      <c r="DJ11" s="621"/>
      <c r="DK11" s="621"/>
      <c r="DL11" s="621"/>
      <c r="DM11" s="621"/>
      <c r="DN11" s="621"/>
      <c r="DO11" s="621"/>
      <c r="DP11" s="622"/>
      <c r="DQ11" s="626">
        <v>489472</v>
      </c>
      <c r="DR11" s="621"/>
      <c r="DS11" s="621"/>
      <c r="DT11" s="621"/>
      <c r="DU11" s="621"/>
      <c r="DV11" s="621"/>
      <c r="DW11" s="621"/>
      <c r="DX11" s="621"/>
      <c r="DY11" s="621"/>
      <c r="DZ11" s="621"/>
      <c r="EA11" s="621"/>
      <c r="EB11" s="621"/>
      <c r="EC11" s="656"/>
    </row>
    <row r="12" spans="2:143" ht="11.25" customHeight="1">
      <c r="B12" s="617" t="s">
        <v>232</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529868</v>
      </c>
      <c r="BH12" s="621"/>
      <c r="BI12" s="621"/>
      <c r="BJ12" s="621"/>
      <c r="BK12" s="621"/>
      <c r="BL12" s="621"/>
      <c r="BM12" s="621"/>
      <c r="BN12" s="622"/>
      <c r="BO12" s="673">
        <v>56.2</v>
      </c>
      <c r="BP12" s="673"/>
      <c r="BQ12" s="673"/>
      <c r="BR12" s="673"/>
      <c r="BS12" s="626" t="s">
        <v>112</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162690</v>
      </c>
      <c r="CS12" s="621"/>
      <c r="CT12" s="621"/>
      <c r="CU12" s="621"/>
      <c r="CV12" s="621"/>
      <c r="CW12" s="621"/>
      <c r="CX12" s="621"/>
      <c r="CY12" s="622"/>
      <c r="CZ12" s="673">
        <v>1.3</v>
      </c>
      <c r="DA12" s="673"/>
      <c r="DB12" s="673"/>
      <c r="DC12" s="673"/>
      <c r="DD12" s="626">
        <v>61847</v>
      </c>
      <c r="DE12" s="621"/>
      <c r="DF12" s="621"/>
      <c r="DG12" s="621"/>
      <c r="DH12" s="621"/>
      <c r="DI12" s="621"/>
      <c r="DJ12" s="621"/>
      <c r="DK12" s="621"/>
      <c r="DL12" s="621"/>
      <c r="DM12" s="621"/>
      <c r="DN12" s="621"/>
      <c r="DO12" s="621"/>
      <c r="DP12" s="622"/>
      <c r="DQ12" s="626">
        <v>134092</v>
      </c>
      <c r="DR12" s="621"/>
      <c r="DS12" s="621"/>
      <c r="DT12" s="621"/>
      <c r="DU12" s="621"/>
      <c r="DV12" s="621"/>
      <c r="DW12" s="621"/>
      <c r="DX12" s="621"/>
      <c r="DY12" s="621"/>
      <c r="DZ12" s="621"/>
      <c r="EA12" s="621"/>
      <c r="EB12" s="621"/>
      <c r="EC12" s="656"/>
    </row>
    <row r="13" spans="2:143" ht="11.25" customHeight="1">
      <c r="B13" s="617" t="s">
        <v>235</v>
      </c>
      <c r="C13" s="618"/>
      <c r="D13" s="618"/>
      <c r="E13" s="618"/>
      <c r="F13" s="618"/>
      <c r="G13" s="618"/>
      <c r="H13" s="618"/>
      <c r="I13" s="618"/>
      <c r="J13" s="618"/>
      <c r="K13" s="618"/>
      <c r="L13" s="618"/>
      <c r="M13" s="618"/>
      <c r="N13" s="618"/>
      <c r="O13" s="618"/>
      <c r="P13" s="618"/>
      <c r="Q13" s="619"/>
      <c r="R13" s="620">
        <v>14213</v>
      </c>
      <c r="S13" s="621"/>
      <c r="T13" s="621"/>
      <c r="U13" s="621"/>
      <c r="V13" s="621"/>
      <c r="W13" s="621"/>
      <c r="X13" s="621"/>
      <c r="Y13" s="622"/>
      <c r="Z13" s="673">
        <v>0.1</v>
      </c>
      <c r="AA13" s="673"/>
      <c r="AB13" s="673"/>
      <c r="AC13" s="673"/>
      <c r="AD13" s="674">
        <v>14213</v>
      </c>
      <c r="AE13" s="674"/>
      <c r="AF13" s="674"/>
      <c r="AG13" s="674"/>
      <c r="AH13" s="674"/>
      <c r="AI13" s="674"/>
      <c r="AJ13" s="674"/>
      <c r="AK13" s="674"/>
      <c r="AL13" s="643">
        <v>0.2</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458218</v>
      </c>
      <c r="BH13" s="621"/>
      <c r="BI13" s="621"/>
      <c r="BJ13" s="621"/>
      <c r="BK13" s="621"/>
      <c r="BL13" s="621"/>
      <c r="BM13" s="621"/>
      <c r="BN13" s="622"/>
      <c r="BO13" s="673">
        <v>48.6</v>
      </c>
      <c r="BP13" s="673"/>
      <c r="BQ13" s="673"/>
      <c r="BR13" s="673"/>
      <c r="BS13" s="626" t="s">
        <v>112</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1038355</v>
      </c>
      <c r="CS13" s="621"/>
      <c r="CT13" s="621"/>
      <c r="CU13" s="621"/>
      <c r="CV13" s="621"/>
      <c r="CW13" s="621"/>
      <c r="CX13" s="621"/>
      <c r="CY13" s="622"/>
      <c r="CZ13" s="673">
        <v>8.3000000000000007</v>
      </c>
      <c r="DA13" s="673"/>
      <c r="DB13" s="673"/>
      <c r="DC13" s="673"/>
      <c r="DD13" s="626">
        <v>907168</v>
      </c>
      <c r="DE13" s="621"/>
      <c r="DF13" s="621"/>
      <c r="DG13" s="621"/>
      <c r="DH13" s="621"/>
      <c r="DI13" s="621"/>
      <c r="DJ13" s="621"/>
      <c r="DK13" s="621"/>
      <c r="DL13" s="621"/>
      <c r="DM13" s="621"/>
      <c r="DN13" s="621"/>
      <c r="DO13" s="621"/>
      <c r="DP13" s="622"/>
      <c r="DQ13" s="626">
        <v>379072</v>
      </c>
      <c r="DR13" s="621"/>
      <c r="DS13" s="621"/>
      <c r="DT13" s="621"/>
      <c r="DU13" s="621"/>
      <c r="DV13" s="621"/>
      <c r="DW13" s="621"/>
      <c r="DX13" s="621"/>
      <c r="DY13" s="621"/>
      <c r="DZ13" s="621"/>
      <c r="EA13" s="621"/>
      <c r="EB13" s="621"/>
      <c r="EC13" s="656"/>
    </row>
    <row r="14" spans="2:143" ht="11.25" customHeight="1">
      <c r="B14" s="617" t="s">
        <v>238</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32448</v>
      </c>
      <c r="BH14" s="621"/>
      <c r="BI14" s="621"/>
      <c r="BJ14" s="621"/>
      <c r="BK14" s="621"/>
      <c r="BL14" s="621"/>
      <c r="BM14" s="621"/>
      <c r="BN14" s="622"/>
      <c r="BO14" s="673">
        <v>3.4</v>
      </c>
      <c r="BP14" s="673"/>
      <c r="BQ14" s="673"/>
      <c r="BR14" s="673"/>
      <c r="BS14" s="626" t="s">
        <v>112</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756439</v>
      </c>
      <c r="CS14" s="621"/>
      <c r="CT14" s="621"/>
      <c r="CU14" s="621"/>
      <c r="CV14" s="621"/>
      <c r="CW14" s="621"/>
      <c r="CX14" s="621"/>
      <c r="CY14" s="622"/>
      <c r="CZ14" s="673">
        <v>6.1</v>
      </c>
      <c r="DA14" s="673"/>
      <c r="DB14" s="673"/>
      <c r="DC14" s="673"/>
      <c r="DD14" s="626">
        <v>383902</v>
      </c>
      <c r="DE14" s="621"/>
      <c r="DF14" s="621"/>
      <c r="DG14" s="621"/>
      <c r="DH14" s="621"/>
      <c r="DI14" s="621"/>
      <c r="DJ14" s="621"/>
      <c r="DK14" s="621"/>
      <c r="DL14" s="621"/>
      <c r="DM14" s="621"/>
      <c r="DN14" s="621"/>
      <c r="DO14" s="621"/>
      <c r="DP14" s="622"/>
      <c r="DQ14" s="626">
        <v>499630</v>
      </c>
      <c r="DR14" s="621"/>
      <c r="DS14" s="621"/>
      <c r="DT14" s="621"/>
      <c r="DU14" s="621"/>
      <c r="DV14" s="621"/>
      <c r="DW14" s="621"/>
      <c r="DX14" s="621"/>
      <c r="DY14" s="621"/>
      <c r="DZ14" s="621"/>
      <c r="EA14" s="621"/>
      <c r="EB14" s="621"/>
      <c r="EC14" s="656"/>
    </row>
    <row r="15" spans="2:143" ht="11.25" customHeight="1">
      <c r="B15" s="617" t="s">
        <v>241</v>
      </c>
      <c r="C15" s="618"/>
      <c r="D15" s="618"/>
      <c r="E15" s="618"/>
      <c r="F15" s="618"/>
      <c r="G15" s="618"/>
      <c r="H15" s="618"/>
      <c r="I15" s="618"/>
      <c r="J15" s="618"/>
      <c r="K15" s="618"/>
      <c r="L15" s="618"/>
      <c r="M15" s="618"/>
      <c r="N15" s="618"/>
      <c r="O15" s="618"/>
      <c r="P15" s="618"/>
      <c r="Q15" s="619"/>
      <c r="R15" s="620">
        <v>997</v>
      </c>
      <c r="S15" s="621"/>
      <c r="T15" s="621"/>
      <c r="U15" s="621"/>
      <c r="V15" s="621"/>
      <c r="W15" s="621"/>
      <c r="X15" s="621"/>
      <c r="Y15" s="622"/>
      <c r="Z15" s="673">
        <v>0</v>
      </c>
      <c r="AA15" s="673"/>
      <c r="AB15" s="673"/>
      <c r="AC15" s="673"/>
      <c r="AD15" s="674">
        <v>997</v>
      </c>
      <c r="AE15" s="674"/>
      <c r="AF15" s="674"/>
      <c r="AG15" s="674"/>
      <c r="AH15" s="674"/>
      <c r="AI15" s="674"/>
      <c r="AJ15" s="674"/>
      <c r="AK15" s="674"/>
      <c r="AL15" s="643">
        <v>0</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41460</v>
      </c>
      <c r="BH15" s="621"/>
      <c r="BI15" s="621"/>
      <c r="BJ15" s="621"/>
      <c r="BK15" s="621"/>
      <c r="BL15" s="621"/>
      <c r="BM15" s="621"/>
      <c r="BN15" s="622"/>
      <c r="BO15" s="673">
        <v>4.4000000000000004</v>
      </c>
      <c r="BP15" s="673"/>
      <c r="BQ15" s="673"/>
      <c r="BR15" s="673"/>
      <c r="BS15" s="626" t="s">
        <v>112</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725081</v>
      </c>
      <c r="CS15" s="621"/>
      <c r="CT15" s="621"/>
      <c r="CU15" s="621"/>
      <c r="CV15" s="621"/>
      <c r="CW15" s="621"/>
      <c r="CX15" s="621"/>
      <c r="CY15" s="622"/>
      <c r="CZ15" s="673">
        <v>5.8</v>
      </c>
      <c r="DA15" s="673"/>
      <c r="DB15" s="673"/>
      <c r="DC15" s="673"/>
      <c r="DD15" s="626">
        <v>210481</v>
      </c>
      <c r="DE15" s="621"/>
      <c r="DF15" s="621"/>
      <c r="DG15" s="621"/>
      <c r="DH15" s="621"/>
      <c r="DI15" s="621"/>
      <c r="DJ15" s="621"/>
      <c r="DK15" s="621"/>
      <c r="DL15" s="621"/>
      <c r="DM15" s="621"/>
      <c r="DN15" s="621"/>
      <c r="DO15" s="621"/>
      <c r="DP15" s="622"/>
      <c r="DQ15" s="626">
        <v>558679</v>
      </c>
      <c r="DR15" s="621"/>
      <c r="DS15" s="621"/>
      <c r="DT15" s="621"/>
      <c r="DU15" s="621"/>
      <c r="DV15" s="621"/>
      <c r="DW15" s="621"/>
      <c r="DX15" s="621"/>
      <c r="DY15" s="621"/>
      <c r="DZ15" s="621"/>
      <c r="EA15" s="621"/>
      <c r="EB15" s="621"/>
      <c r="EC15" s="656"/>
    </row>
    <row r="16" spans="2:143" ht="11.25" customHeight="1">
      <c r="B16" s="617" t="s">
        <v>244</v>
      </c>
      <c r="C16" s="618"/>
      <c r="D16" s="618"/>
      <c r="E16" s="618"/>
      <c r="F16" s="618"/>
      <c r="G16" s="618"/>
      <c r="H16" s="618"/>
      <c r="I16" s="618"/>
      <c r="J16" s="618"/>
      <c r="K16" s="618"/>
      <c r="L16" s="618"/>
      <c r="M16" s="618"/>
      <c r="N16" s="618"/>
      <c r="O16" s="618"/>
      <c r="P16" s="618"/>
      <c r="Q16" s="619"/>
      <c r="R16" s="620">
        <v>5755363</v>
      </c>
      <c r="S16" s="621"/>
      <c r="T16" s="621"/>
      <c r="U16" s="621"/>
      <c r="V16" s="621"/>
      <c r="W16" s="621"/>
      <c r="X16" s="621"/>
      <c r="Y16" s="622"/>
      <c r="Z16" s="673">
        <v>38.700000000000003</v>
      </c>
      <c r="AA16" s="673"/>
      <c r="AB16" s="673"/>
      <c r="AC16" s="673"/>
      <c r="AD16" s="674">
        <v>5119875</v>
      </c>
      <c r="AE16" s="674"/>
      <c r="AF16" s="674"/>
      <c r="AG16" s="674"/>
      <c r="AH16" s="674"/>
      <c r="AI16" s="674"/>
      <c r="AJ16" s="674"/>
      <c r="AK16" s="674"/>
      <c r="AL16" s="643">
        <v>81</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304979</v>
      </c>
      <c r="CS16" s="621"/>
      <c r="CT16" s="621"/>
      <c r="CU16" s="621"/>
      <c r="CV16" s="621"/>
      <c r="CW16" s="621"/>
      <c r="CX16" s="621"/>
      <c r="CY16" s="622"/>
      <c r="CZ16" s="673">
        <v>2.4</v>
      </c>
      <c r="DA16" s="673"/>
      <c r="DB16" s="673"/>
      <c r="DC16" s="673"/>
      <c r="DD16" s="626" t="s">
        <v>112</v>
      </c>
      <c r="DE16" s="621"/>
      <c r="DF16" s="621"/>
      <c r="DG16" s="621"/>
      <c r="DH16" s="621"/>
      <c r="DI16" s="621"/>
      <c r="DJ16" s="621"/>
      <c r="DK16" s="621"/>
      <c r="DL16" s="621"/>
      <c r="DM16" s="621"/>
      <c r="DN16" s="621"/>
      <c r="DO16" s="621"/>
      <c r="DP16" s="622"/>
      <c r="DQ16" s="626">
        <v>61036</v>
      </c>
      <c r="DR16" s="621"/>
      <c r="DS16" s="621"/>
      <c r="DT16" s="621"/>
      <c r="DU16" s="621"/>
      <c r="DV16" s="621"/>
      <c r="DW16" s="621"/>
      <c r="DX16" s="621"/>
      <c r="DY16" s="621"/>
      <c r="DZ16" s="621"/>
      <c r="EA16" s="621"/>
      <c r="EB16" s="621"/>
      <c r="EC16" s="656"/>
    </row>
    <row r="17" spans="2:133" ht="11.25" customHeight="1">
      <c r="B17" s="617" t="s">
        <v>247</v>
      </c>
      <c r="C17" s="618"/>
      <c r="D17" s="618"/>
      <c r="E17" s="618"/>
      <c r="F17" s="618"/>
      <c r="G17" s="618"/>
      <c r="H17" s="618"/>
      <c r="I17" s="618"/>
      <c r="J17" s="618"/>
      <c r="K17" s="618"/>
      <c r="L17" s="618"/>
      <c r="M17" s="618"/>
      <c r="N17" s="618"/>
      <c r="O17" s="618"/>
      <c r="P17" s="618"/>
      <c r="Q17" s="619"/>
      <c r="R17" s="620">
        <v>5119875</v>
      </c>
      <c r="S17" s="621"/>
      <c r="T17" s="621"/>
      <c r="U17" s="621"/>
      <c r="V17" s="621"/>
      <c r="W17" s="621"/>
      <c r="X17" s="621"/>
      <c r="Y17" s="622"/>
      <c r="Z17" s="673">
        <v>34.4</v>
      </c>
      <c r="AA17" s="673"/>
      <c r="AB17" s="673"/>
      <c r="AC17" s="673"/>
      <c r="AD17" s="674">
        <v>5119875</v>
      </c>
      <c r="AE17" s="674"/>
      <c r="AF17" s="674"/>
      <c r="AG17" s="674"/>
      <c r="AH17" s="674"/>
      <c r="AI17" s="674"/>
      <c r="AJ17" s="674"/>
      <c r="AK17" s="674"/>
      <c r="AL17" s="643">
        <v>81</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1689931</v>
      </c>
      <c r="CS17" s="621"/>
      <c r="CT17" s="621"/>
      <c r="CU17" s="621"/>
      <c r="CV17" s="621"/>
      <c r="CW17" s="621"/>
      <c r="CX17" s="621"/>
      <c r="CY17" s="622"/>
      <c r="CZ17" s="673">
        <v>13.5</v>
      </c>
      <c r="DA17" s="673"/>
      <c r="DB17" s="673"/>
      <c r="DC17" s="673"/>
      <c r="DD17" s="626" t="s">
        <v>112</v>
      </c>
      <c r="DE17" s="621"/>
      <c r="DF17" s="621"/>
      <c r="DG17" s="621"/>
      <c r="DH17" s="621"/>
      <c r="DI17" s="621"/>
      <c r="DJ17" s="621"/>
      <c r="DK17" s="621"/>
      <c r="DL17" s="621"/>
      <c r="DM17" s="621"/>
      <c r="DN17" s="621"/>
      <c r="DO17" s="621"/>
      <c r="DP17" s="622"/>
      <c r="DQ17" s="626">
        <v>1635265</v>
      </c>
      <c r="DR17" s="621"/>
      <c r="DS17" s="621"/>
      <c r="DT17" s="621"/>
      <c r="DU17" s="621"/>
      <c r="DV17" s="621"/>
      <c r="DW17" s="621"/>
      <c r="DX17" s="621"/>
      <c r="DY17" s="621"/>
      <c r="DZ17" s="621"/>
      <c r="EA17" s="621"/>
      <c r="EB17" s="621"/>
      <c r="EC17" s="656"/>
    </row>
    <row r="18" spans="2:133" ht="11.25" customHeight="1">
      <c r="B18" s="617" t="s">
        <v>250</v>
      </c>
      <c r="C18" s="618"/>
      <c r="D18" s="618"/>
      <c r="E18" s="618"/>
      <c r="F18" s="618"/>
      <c r="G18" s="618"/>
      <c r="H18" s="618"/>
      <c r="I18" s="618"/>
      <c r="J18" s="618"/>
      <c r="K18" s="618"/>
      <c r="L18" s="618"/>
      <c r="M18" s="618"/>
      <c r="N18" s="618"/>
      <c r="O18" s="618"/>
      <c r="P18" s="618"/>
      <c r="Q18" s="619"/>
      <c r="R18" s="620">
        <v>635488</v>
      </c>
      <c r="S18" s="621"/>
      <c r="T18" s="621"/>
      <c r="U18" s="621"/>
      <c r="V18" s="621"/>
      <c r="W18" s="621"/>
      <c r="X18" s="621"/>
      <c r="Y18" s="622"/>
      <c r="Z18" s="673">
        <v>4.3</v>
      </c>
      <c r="AA18" s="673"/>
      <c r="AB18" s="673"/>
      <c r="AC18" s="673"/>
      <c r="AD18" s="674" t="s">
        <v>112</v>
      </c>
      <c r="AE18" s="674"/>
      <c r="AF18" s="674"/>
      <c r="AG18" s="674"/>
      <c r="AH18" s="674"/>
      <c r="AI18" s="674"/>
      <c r="AJ18" s="674"/>
      <c r="AK18" s="674"/>
      <c r="AL18" s="643" t="s">
        <v>112</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253</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874</v>
      </c>
      <c r="BH19" s="621"/>
      <c r="BI19" s="621"/>
      <c r="BJ19" s="621"/>
      <c r="BK19" s="621"/>
      <c r="BL19" s="621"/>
      <c r="BM19" s="621"/>
      <c r="BN19" s="622"/>
      <c r="BO19" s="673">
        <v>0.1</v>
      </c>
      <c r="BP19" s="673"/>
      <c r="BQ19" s="673"/>
      <c r="BR19" s="673"/>
      <c r="BS19" s="626" t="s">
        <v>112</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256</v>
      </c>
      <c r="C20" s="618"/>
      <c r="D20" s="618"/>
      <c r="E20" s="618"/>
      <c r="F20" s="618"/>
      <c r="G20" s="618"/>
      <c r="H20" s="618"/>
      <c r="I20" s="618"/>
      <c r="J20" s="618"/>
      <c r="K20" s="618"/>
      <c r="L20" s="618"/>
      <c r="M20" s="618"/>
      <c r="N20" s="618"/>
      <c r="O20" s="618"/>
      <c r="P20" s="618"/>
      <c r="Q20" s="619"/>
      <c r="R20" s="620">
        <v>6955148</v>
      </c>
      <c r="S20" s="621"/>
      <c r="T20" s="621"/>
      <c r="U20" s="621"/>
      <c r="V20" s="621"/>
      <c r="W20" s="621"/>
      <c r="X20" s="621"/>
      <c r="Y20" s="622"/>
      <c r="Z20" s="673">
        <v>46.8</v>
      </c>
      <c r="AA20" s="673"/>
      <c r="AB20" s="673"/>
      <c r="AC20" s="673"/>
      <c r="AD20" s="674">
        <v>6319660</v>
      </c>
      <c r="AE20" s="674"/>
      <c r="AF20" s="674"/>
      <c r="AG20" s="674"/>
      <c r="AH20" s="674"/>
      <c r="AI20" s="674"/>
      <c r="AJ20" s="674"/>
      <c r="AK20" s="674"/>
      <c r="AL20" s="643">
        <v>100</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874</v>
      </c>
      <c r="BH20" s="621"/>
      <c r="BI20" s="621"/>
      <c r="BJ20" s="621"/>
      <c r="BK20" s="621"/>
      <c r="BL20" s="621"/>
      <c r="BM20" s="621"/>
      <c r="BN20" s="622"/>
      <c r="BO20" s="673">
        <v>0.1</v>
      </c>
      <c r="BP20" s="673"/>
      <c r="BQ20" s="673"/>
      <c r="BR20" s="673"/>
      <c r="BS20" s="626" t="s">
        <v>112</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12489188</v>
      </c>
      <c r="CS20" s="621"/>
      <c r="CT20" s="621"/>
      <c r="CU20" s="621"/>
      <c r="CV20" s="621"/>
      <c r="CW20" s="621"/>
      <c r="CX20" s="621"/>
      <c r="CY20" s="622"/>
      <c r="CZ20" s="673">
        <v>100</v>
      </c>
      <c r="DA20" s="673"/>
      <c r="DB20" s="673"/>
      <c r="DC20" s="673"/>
      <c r="DD20" s="626">
        <v>3493462</v>
      </c>
      <c r="DE20" s="621"/>
      <c r="DF20" s="621"/>
      <c r="DG20" s="621"/>
      <c r="DH20" s="621"/>
      <c r="DI20" s="621"/>
      <c r="DJ20" s="621"/>
      <c r="DK20" s="621"/>
      <c r="DL20" s="621"/>
      <c r="DM20" s="621"/>
      <c r="DN20" s="621"/>
      <c r="DO20" s="621"/>
      <c r="DP20" s="622"/>
      <c r="DQ20" s="626">
        <v>8242912</v>
      </c>
      <c r="DR20" s="621"/>
      <c r="DS20" s="621"/>
      <c r="DT20" s="621"/>
      <c r="DU20" s="621"/>
      <c r="DV20" s="621"/>
      <c r="DW20" s="621"/>
      <c r="DX20" s="621"/>
      <c r="DY20" s="621"/>
      <c r="DZ20" s="621"/>
      <c r="EA20" s="621"/>
      <c r="EB20" s="621"/>
      <c r="EC20" s="656"/>
    </row>
    <row r="21" spans="2:133" ht="11.25" customHeight="1">
      <c r="B21" s="617" t="s">
        <v>259</v>
      </c>
      <c r="C21" s="618"/>
      <c r="D21" s="618"/>
      <c r="E21" s="618"/>
      <c r="F21" s="618"/>
      <c r="G21" s="618"/>
      <c r="H21" s="618"/>
      <c r="I21" s="618"/>
      <c r="J21" s="618"/>
      <c r="K21" s="618"/>
      <c r="L21" s="618"/>
      <c r="M21" s="618"/>
      <c r="N21" s="618"/>
      <c r="O21" s="618"/>
      <c r="P21" s="618"/>
      <c r="Q21" s="619"/>
      <c r="R21" s="620">
        <v>1452</v>
      </c>
      <c r="S21" s="621"/>
      <c r="T21" s="621"/>
      <c r="U21" s="621"/>
      <c r="V21" s="621"/>
      <c r="W21" s="621"/>
      <c r="X21" s="621"/>
      <c r="Y21" s="622"/>
      <c r="Z21" s="673">
        <v>0</v>
      </c>
      <c r="AA21" s="673"/>
      <c r="AB21" s="673"/>
      <c r="AC21" s="673"/>
      <c r="AD21" s="674">
        <v>1452</v>
      </c>
      <c r="AE21" s="674"/>
      <c r="AF21" s="674"/>
      <c r="AG21" s="674"/>
      <c r="AH21" s="674"/>
      <c r="AI21" s="674"/>
      <c r="AJ21" s="674"/>
      <c r="AK21" s="674"/>
      <c r="AL21" s="643">
        <v>0</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874</v>
      </c>
      <c r="BH21" s="621"/>
      <c r="BI21" s="621"/>
      <c r="BJ21" s="621"/>
      <c r="BK21" s="621"/>
      <c r="BL21" s="621"/>
      <c r="BM21" s="621"/>
      <c r="BN21" s="622"/>
      <c r="BO21" s="673">
        <v>0.1</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261</v>
      </c>
      <c r="C22" s="618"/>
      <c r="D22" s="618"/>
      <c r="E22" s="618"/>
      <c r="F22" s="618"/>
      <c r="G22" s="618"/>
      <c r="H22" s="618"/>
      <c r="I22" s="618"/>
      <c r="J22" s="618"/>
      <c r="K22" s="618"/>
      <c r="L22" s="618"/>
      <c r="M22" s="618"/>
      <c r="N22" s="618"/>
      <c r="O22" s="618"/>
      <c r="P22" s="618"/>
      <c r="Q22" s="619"/>
      <c r="R22" s="620">
        <v>13848</v>
      </c>
      <c r="S22" s="621"/>
      <c r="T22" s="621"/>
      <c r="U22" s="621"/>
      <c r="V22" s="621"/>
      <c r="W22" s="621"/>
      <c r="X22" s="621"/>
      <c r="Y22" s="622"/>
      <c r="Z22" s="673">
        <v>0.1</v>
      </c>
      <c r="AA22" s="673"/>
      <c r="AB22" s="673"/>
      <c r="AC22" s="673"/>
      <c r="AD22" s="674" t="s">
        <v>112</v>
      </c>
      <c r="AE22" s="674"/>
      <c r="AF22" s="674"/>
      <c r="AG22" s="674"/>
      <c r="AH22" s="674"/>
      <c r="AI22" s="674"/>
      <c r="AJ22" s="674"/>
      <c r="AK22" s="674"/>
      <c r="AL22" s="643" t="s">
        <v>112</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264</v>
      </c>
      <c r="C23" s="618"/>
      <c r="D23" s="618"/>
      <c r="E23" s="618"/>
      <c r="F23" s="618"/>
      <c r="G23" s="618"/>
      <c r="H23" s="618"/>
      <c r="I23" s="618"/>
      <c r="J23" s="618"/>
      <c r="K23" s="618"/>
      <c r="L23" s="618"/>
      <c r="M23" s="618"/>
      <c r="N23" s="618"/>
      <c r="O23" s="618"/>
      <c r="P23" s="618"/>
      <c r="Q23" s="619"/>
      <c r="R23" s="620">
        <v>280117</v>
      </c>
      <c r="S23" s="621"/>
      <c r="T23" s="621"/>
      <c r="U23" s="621"/>
      <c r="V23" s="621"/>
      <c r="W23" s="621"/>
      <c r="X23" s="621"/>
      <c r="Y23" s="622"/>
      <c r="Z23" s="673">
        <v>1.9</v>
      </c>
      <c r="AA23" s="673"/>
      <c r="AB23" s="673"/>
      <c r="AC23" s="673"/>
      <c r="AD23" s="674" t="s">
        <v>112</v>
      </c>
      <c r="AE23" s="674"/>
      <c r="AF23" s="674"/>
      <c r="AG23" s="674"/>
      <c r="AH23" s="674"/>
      <c r="AI23" s="674"/>
      <c r="AJ23" s="674"/>
      <c r="AK23" s="674"/>
      <c r="AL23" s="643" t="s">
        <v>112</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c r="B24" s="617" t="s">
        <v>271</v>
      </c>
      <c r="C24" s="618"/>
      <c r="D24" s="618"/>
      <c r="E24" s="618"/>
      <c r="F24" s="618"/>
      <c r="G24" s="618"/>
      <c r="H24" s="618"/>
      <c r="I24" s="618"/>
      <c r="J24" s="618"/>
      <c r="K24" s="618"/>
      <c r="L24" s="618"/>
      <c r="M24" s="618"/>
      <c r="N24" s="618"/>
      <c r="O24" s="618"/>
      <c r="P24" s="618"/>
      <c r="Q24" s="619"/>
      <c r="R24" s="620">
        <v>19624</v>
      </c>
      <c r="S24" s="621"/>
      <c r="T24" s="621"/>
      <c r="U24" s="621"/>
      <c r="V24" s="621"/>
      <c r="W24" s="621"/>
      <c r="X24" s="621"/>
      <c r="Y24" s="622"/>
      <c r="Z24" s="673">
        <v>0.1</v>
      </c>
      <c r="AA24" s="673"/>
      <c r="AB24" s="673"/>
      <c r="AC24" s="673"/>
      <c r="AD24" s="674" t="s">
        <v>112</v>
      </c>
      <c r="AE24" s="674"/>
      <c r="AF24" s="674"/>
      <c r="AG24" s="674"/>
      <c r="AH24" s="674"/>
      <c r="AI24" s="674"/>
      <c r="AJ24" s="674"/>
      <c r="AK24" s="674"/>
      <c r="AL24" s="643" t="s">
        <v>112</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4069750</v>
      </c>
      <c r="CS24" s="671"/>
      <c r="CT24" s="671"/>
      <c r="CU24" s="671"/>
      <c r="CV24" s="671"/>
      <c r="CW24" s="671"/>
      <c r="CX24" s="671"/>
      <c r="CY24" s="718"/>
      <c r="CZ24" s="722">
        <v>32.6</v>
      </c>
      <c r="DA24" s="723"/>
      <c r="DB24" s="723"/>
      <c r="DC24" s="724"/>
      <c r="DD24" s="717">
        <v>3638701</v>
      </c>
      <c r="DE24" s="671"/>
      <c r="DF24" s="671"/>
      <c r="DG24" s="671"/>
      <c r="DH24" s="671"/>
      <c r="DI24" s="671"/>
      <c r="DJ24" s="671"/>
      <c r="DK24" s="718"/>
      <c r="DL24" s="717">
        <v>3636534</v>
      </c>
      <c r="DM24" s="671"/>
      <c r="DN24" s="671"/>
      <c r="DO24" s="671"/>
      <c r="DP24" s="671"/>
      <c r="DQ24" s="671"/>
      <c r="DR24" s="671"/>
      <c r="DS24" s="671"/>
      <c r="DT24" s="671"/>
      <c r="DU24" s="671"/>
      <c r="DV24" s="718"/>
      <c r="DW24" s="719">
        <v>55.3</v>
      </c>
      <c r="DX24" s="688"/>
      <c r="DY24" s="688"/>
      <c r="DZ24" s="688"/>
      <c r="EA24" s="688"/>
      <c r="EB24" s="688"/>
      <c r="EC24" s="720"/>
    </row>
    <row r="25" spans="2:133" ht="11.25" customHeight="1">
      <c r="B25" s="617" t="s">
        <v>274</v>
      </c>
      <c r="C25" s="618"/>
      <c r="D25" s="618"/>
      <c r="E25" s="618"/>
      <c r="F25" s="618"/>
      <c r="G25" s="618"/>
      <c r="H25" s="618"/>
      <c r="I25" s="618"/>
      <c r="J25" s="618"/>
      <c r="K25" s="618"/>
      <c r="L25" s="618"/>
      <c r="M25" s="618"/>
      <c r="N25" s="618"/>
      <c r="O25" s="618"/>
      <c r="P25" s="618"/>
      <c r="Q25" s="619"/>
      <c r="R25" s="620">
        <v>632802</v>
      </c>
      <c r="S25" s="621"/>
      <c r="T25" s="621"/>
      <c r="U25" s="621"/>
      <c r="V25" s="621"/>
      <c r="W25" s="621"/>
      <c r="X25" s="621"/>
      <c r="Y25" s="622"/>
      <c r="Z25" s="673">
        <v>4.3</v>
      </c>
      <c r="AA25" s="673"/>
      <c r="AB25" s="673"/>
      <c r="AC25" s="673"/>
      <c r="AD25" s="674" t="s">
        <v>112</v>
      </c>
      <c r="AE25" s="674"/>
      <c r="AF25" s="674"/>
      <c r="AG25" s="674"/>
      <c r="AH25" s="674"/>
      <c r="AI25" s="674"/>
      <c r="AJ25" s="674"/>
      <c r="AK25" s="674"/>
      <c r="AL25" s="643" t="s">
        <v>112</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1908630</v>
      </c>
      <c r="CS25" s="639"/>
      <c r="CT25" s="639"/>
      <c r="CU25" s="639"/>
      <c r="CV25" s="639"/>
      <c r="CW25" s="639"/>
      <c r="CX25" s="639"/>
      <c r="CY25" s="640"/>
      <c r="CZ25" s="623">
        <v>15.3</v>
      </c>
      <c r="DA25" s="641"/>
      <c r="DB25" s="641"/>
      <c r="DC25" s="642"/>
      <c r="DD25" s="626">
        <v>1857138</v>
      </c>
      <c r="DE25" s="639"/>
      <c r="DF25" s="639"/>
      <c r="DG25" s="639"/>
      <c r="DH25" s="639"/>
      <c r="DI25" s="639"/>
      <c r="DJ25" s="639"/>
      <c r="DK25" s="640"/>
      <c r="DL25" s="626">
        <v>1857128</v>
      </c>
      <c r="DM25" s="639"/>
      <c r="DN25" s="639"/>
      <c r="DO25" s="639"/>
      <c r="DP25" s="639"/>
      <c r="DQ25" s="639"/>
      <c r="DR25" s="639"/>
      <c r="DS25" s="639"/>
      <c r="DT25" s="639"/>
      <c r="DU25" s="639"/>
      <c r="DV25" s="640"/>
      <c r="DW25" s="643">
        <v>28.2</v>
      </c>
      <c r="DX25" s="644"/>
      <c r="DY25" s="644"/>
      <c r="DZ25" s="644"/>
      <c r="EA25" s="644"/>
      <c r="EB25" s="644"/>
      <c r="EC25" s="645"/>
    </row>
    <row r="26" spans="2:133" ht="11.25" customHeight="1">
      <c r="B26" s="714" t="s">
        <v>277</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1260037</v>
      </c>
      <c r="CS26" s="621"/>
      <c r="CT26" s="621"/>
      <c r="CU26" s="621"/>
      <c r="CV26" s="621"/>
      <c r="CW26" s="621"/>
      <c r="CX26" s="621"/>
      <c r="CY26" s="622"/>
      <c r="CZ26" s="623">
        <v>10.1</v>
      </c>
      <c r="DA26" s="641"/>
      <c r="DB26" s="641"/>
      <c r="DC26" s="642"/>
      <c r="DD26" s="626">
        <v>1217305</v>
      </c>
      <c r="DE26" s="621"/>
      <c r="DF26" s="621"/>
      <c r="DG26" s="621"/>
      <c r="DH26" s="621"/>
      <c r="DI26" s="621"/>
      <c r="DJ26" s="621"/>
      <c r="DK26" s="622"/>
      <c r="DL26" s="626" t="s">
        <v>210</v>
      </c>
      <c r="DM26" s="621"/>
      <c r="DN26" s="621"/>
      <c r="DO26" s="621"/>
      <c r="DP26" s="621"/>
      <c r="DQ26" s="621"/>
      <c r="DR26" s="621"/>
      <c r="DS26" s="621"/>
      <c r="DT26" s="621"/>
      <c r="DU26" s="621"/>
      <c r="DV26" s="622"/>
      <c r="DW26" s="643" t="s">
        <v>210</v>
      </c>
      <c r="DX26" s="644"/>
      <c r="DY26" s="644"/>
      <c r="DZ26" s="644"/>
      <c r="EA26" s="644"/>
      <c r="EB26" s="644"/>
      <c r="EC26" s="645"/>
    </row>
    <row r="27" spans="2:133" ht="11.25" customHeight="1">
      <c r="B27" s="617" t="s">
        <v>280</v>
      </c>
      <c r="C27" s="618"/>
      <c r="D27" s="618"/>
      <c r="E27" s="618"/>
      <c r="F27" s="618"/>
      <c r="G27" s="618"/>
      <c r="H27" s="618"/>
      <c r="I27" s="618"/>
      <c r="J27" s="618"/>
      <c r="K27" s="618"/>
      <c r="L27" s="618"/>
      <c r="M27" s="618"/>
      <c r="N27" s="618"/>
      <c r="O27" s="618"/>
      <c r="P27" s="618"/>
      <c r="Q27" s="619"/>
      <c r="R27" s="620">
        <v>1233996</v>
      </c>
      <c r="S27" s="621"/>
      <c r="T27" s="621"/>
      <c r="U27" s="621"/>
      <c r="V27" s="621"/>
      <c r="W27" s="621"/>
      <c r="X27" s="621"/>
      <c r="Y27" s="622"/>
      <c r="Z27" s="673">
        <v>8.3000000000000007</v>
      </c>
      <c r="AA27" s="673"/>
      <c r="AB27" s="673"/>
      <c r="AC27" s="673"/>
      <c r="AD27" s="674" t="s">
        <v>112</v>
      </c>
      <c r="AE27" s="674"/>
      <c r="AF27" s="674"/>
      <c r="AG27" s="674"/>
      <c r="AH27" s="674"/>
      <c r="AI27" s="674"/>
      <c r="AJ27" s="674"/>
      <c r="AK27" s="674"/>
      <c r="AL27" s="643" t="s">
        <v>112</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943661</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471189</v>
      </c>
      <c r="CS27" s="639"/>
      <c r="CT27" s="639"/>
      <c r="CU27" s="639"/>
      <c r="CV27" s="639"/>
      <c r="CW27" s="639"/>
      <c r="CX27" s="639"/>
      <c r="CY27" s="640"/>
      <c r="CZ27" s="623">
        <v>3.8</v>
      </c>
      <c r="DA27" s="641"/>
      <c r="DB27" s="641"/>
      <c r="DC27" s="642"/>
      <c r="DD27" s="626">
        <v>146298</v>
      </c>
      <c r="DE27" s="639"/>
      <c r="DF27" s="639"/>
      <c r="DG27" s="639"/>
      <c r="DH27" s="639"/>
      <c r="DI27" s="639"/>
      <c r="DJ27" s="639"/>
      <c r="DK27" s="640"/>
      <c r="DL27" s="626">
        <v>144141</v>
      </c>
      <c r="DM27" s="639"/>
      <c r="DN27" s="639"/>
      <c r="DO27" s="639"/>
      <c r="DP27" s="639"/>
      <c r="DQ27" s="639"/>
      <c r="DR27" s="639"/>
      <c r="DS27" s="639"/>
      <c r="DT27" s="639"/>
      <c r="DU27" s="639"/>
      <c r="DV27" s="640"/>
      <c r="DW27" s="643">
        <v>2.2000000000000002</v>
      </c>
      <c r="DX27" s="644"/>
      <c r="DY27" s="644"/>
      <c r="DZ27" s="644"/>
      <c r="EA27" s="644"/>
      <c r="EB27" s="644"/>
      <c r="EC27" s="645"/>
    </row>
    <row r="28" spans="2:133" ht="11.25" customHeight="1">
      <c r="B28" s="617" t="s">
        <v>283</v>
      </c>
      <c r="C28" s="618"/>
      <c r="D28" s="618"/>
      <c r="E28" s="618"/>
      <c r="F28" s="618"/>
      <c r="G28" s="618"/>
      <c r="H28" s="618"/>
      <c r="I28" s="618"/>
      <c r="J28" s="618"/>
      <c r="K28" s="618"/>
      <c r="L28" s="618"/>
      <c r="M28" s="618"/>
      <c r="N28" s="618"/>
      <c r="O28" s="618"/>
      <c r="P28" s="618"/>
      <c r="Q28" s="619"/>
      <c r="R28" s="620">
        <v>86107</v>
      </c>
      <c r="S28" s="621"/>
      <c r="T28" s="621"/>
      <c r="U28" s="621"/>
      <c r="V28" s="621"/>
      <c r="W28" s="621"/>
      <c r="X28" s="621"/>
      <c r="Y28" s="622"/>
      <c r="Z28" s="673">
        <v>0.6</v>
      </c>
      <c r="AA28" s="673"/>
      <c r="AB28" s="673"/>
      <c r="AC28" s="673"/>
      <c r="AD28" s="674" t="s">
        <v>112</v>
      </c>
      <c r="AE28" s="674"/>
      <c r="AF28" s="674"/>
      <c r="AG28" s="674"/>
      <c r="AH28" s="674"/>
      <c r="AI28" s="674"/>
      <c r="AJ28" s="674"/>
      <c r="AK28" s="674"/>
      <c r="AL28" s="643" t="s">
        <v>112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1689931</v>
      </c>
      <c r="CS28" s="621"/>
      <c r="CT28" s="621"/>
      <c r="CU28" s="621"/>
      <c r="CV28" s="621"/>
      <c r="CW28" s="621"/>
      <c r="CX28" s="621"/>
      <c r="CY28" s="622"/>
      <c r="CZ28" s="623">
        <v>13.5</v>
      </c>
      <c r="DA28" s="641"/>
      <c r="DB28" s="641"/>
      <c r="DC28" s="642"/>
      <c r="DD28" s="626">
        <v>1635265</v>
      </c>
      <c r="DE28" s="621"/>
      <c r="DF28" s="621"/>
      <c r="DG28" s="621"/>
      <c r="DH28" s="621"/>
      <c r="DI28" s="621"/>
      <c r="DJ28" s="621"/>
      <c r="DK28" s="622"/>
      <c r="DL28" s="626">
        <v>1635265</v>
      </c>
      <c r="DM28" s="621"/>
      <c r="DN28" s="621"/>
      <c r="DO28" s="621"/>
      <c r="DP28" s="621"/>
      <c r="DQ28" s="621"/>
      <c r="DR28" s="621"/>
      <c r="DS28" s="621"/>
      <c r="DT28" s="621"/>
      <c r="DU28" s="621"/>
      <c r="DV28" s="622"/>
      <c r="DW28" s="643">
        <v>24.9</v>
      </c>
      <c r="DX28" s="644"/>
      <c r="DY28" s="644"/>
      <c r="DZ28" s="644"/>
      <c r="EA28" s="644"/>
      <c r="EB28" s="644"/>
      <c r="EC28" s="645"/>
    </row>
    <row r="29" spans="2:133" ht="11.25" customHeight="1">
      <c r="B29" s="617" t="s">
        <v>285</v>
      </c>
      <c r="C29" s="618"/>
      <c r="D29" s="618"/>
      <c r="E29" s="618"/>
      <c r="F29" s="618"/>
      <c r="G29" s="618"/>
      <c r="H29" s="618"/>
      <c r="I29" s="618"/>
      <c r="J29" s="618"/>
      <c r="K29" s="618"/>
      <c r="L29" s="618"/>
      <c r="M29" s="618"/>
      <c r="N29" s="618"/>
      <c r="O29" s="618"/>
      <c r="P29" s="618"/>
      <c r="Q29" s="619"/>
      <c r="R29" s="620">
        <v>4680</v>
      </c>
      <c r="S29" s="621"/>
      <c r="T29" s="621"/>
      <c r="U29" s="621"/>
      <c r="V29" s="621"/>
      <c r="W29" s="621"/>
      <c r="X29" s="621"/>
      <c r="Y29" s="622"/>
      <c r="Z29" s="673">
        <v>0</v>
      </c>
      <c r="AA29" s="673"/>
      <c r="AB29" s="673"/>
      <c r="AC29" s="673"/>
      <c r="AD29" s="674" t="s">
        <v>112</v>
      </c>
      <c r="AE29" s="674"/>
      <c r="AF29" s="674"/>
      <c r="AG29" s="674"/>
      <c r="AH29" s="674"/>
      <c r="AI29" s="674"/>
      <c r="AJ29" s="674"/>
      <c r="AK29" s="674"/>
      <c r="AL29" s="643" t="s">
        <v>112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1689931</v>
      </c>
      <c r="CS29" s="639"/>
      <c r="CT29" s="639"/>
      <c r="CU29" s="639"/>
      <c r="CV29" s="639"/>
      <c r="CW29" s="639"/>
      <c r="CX29" s="639"/>
      <c r="CY29" s="640"/>
      <c r="CZ29" s="623">
        <v>13.5</v>
      </c>
      <c r="DA29" s="641"/>
      <c r="DB29" s="641"/>
      <c r="DC29" s="642"/>
      <c r="DD29" s="626">
        <v>1635265</v>
      </c>
      <c r="DE29" s="639"/>
      <c r="DF29" s="639"/>
      <c r="DG29" s="639"/>
      <c r="DH29" s="639"/>
      <c r="DI29" s="639"/>
      <c r="DJ29" s="639"/>
      <c r="DK29" s="640"/>
      <c r="DL29" s="626">
        <v>1635265</v>
      </c>
      <c r="DM29" s="639"/>
      <c r="DN29" s="639"/>
      <c r="DO29" s="639"/>
      <c r="DP29" s="639"/>
      <c r="DQ29" s="639"/>
      <c r="DR29" s="639"/>
      <c r="DS29" s="639"/>
      <c r="DT29" s="639"/>
      <c r="DU29" s="639"/>
      <c r="DV29" s="640"/>
      <c r="DW29" s="643">
        <v>24.9</v>
      </c>
      <c r="DX29" s="644"/>
      <c r="DY29" s="644"/>
      <c r="DZ29" s="644"/>
      <c r="EA29" s="644"/>
      <c r="EB29" s="644"/>
      <c r="EC29" s="645"/>
    </row>
    <row r="30" spans="2:133" ht="11.25" customHeight="1">
      <c r="B30" s="617" t="s">
        <v>289</v>
      </c>
      <c r="C30" s="618"/>
      <c r="D30" s="618"/>
      <c r="E30" s="618"/>
      <c r="F30" s="618"/>
      <c r="G30" s="618"/>
      <c r="H30" s="618"/>
      <c r="I30" s="618"/>
      <c r="J30" s="618"/>
      <c r="K30" s="618"/>
      <c r="L30" s="618"/>
      <c r="M30" s="618"/>
      <c r="N30" s="618"/>
      <c r="O30" s="618"/>
      <c r="P30" s="618"/>
      <c r="Q30" s="619"/>
      <c r="R30" s="620">
        <v>1587481</v>
      </c>
      <c r="S30" s="621"/>
      <c r="T30" s="621"/>
      <c r="U30" s="621"/>
      <c r="V30" s="621"/>
      <c r="W30" s="621"/>
      <c r="X30" s="621"/>
      <c r="Y30" s="622"/>
      <c r="Z30" s="673">
        <v>10.7</v>
      </c>
      <c r="AA30" s="673"/>
      <c r="AB30" s="673"/>
      <c r="AC30" s="673"/>
      <c r="AD30" s="674" t="s">
        <v>112</v>
      </c>
      <c r="AE30" s="674"/>
      <c r="AF30" s="674"/>
      <c r="AG30" s="674"/>
      <c r="AH30" s="674"/>
      <c r="AI30" s="674"/>
      <c r="AJ30" s="674"/>
      <c r="AK30" s="674"/>
      <c r="AL30" s="643" t="s">
        <v>112</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99.2</v>
      </c>
      <c r="BH30" s="687"/>
      <c r="BI30" s="687"/>
      <c r="BJ30" s="687"/>
      <c r="BK30" s="687"/>
      <c r="BL30" s="687"/>
      <c r="BM30" s="688">
        <v>96.7</v>
      </c>
      <c r="BN30" s="687"/>
      <c r="BO30" s="687"/>
      <c r="BP30" s="687"/>
      <c r="BQ30" s="689"/>
      <c r="BR30" s="686">
        <v>99.2</v>
      </c>
      <c r="BS30" s="687"/>
      <c r="BT30" s="687"/>
      <c r="BU30" s="687"/>
      <c r="BV30" s="687"/>
      <c r="BW30" s="687"/>
      <c r="BX30" s="688">
        <v>96.4</v>
      </c>
      <c r="BY30" s="687"/>
      <c r="BZ30" s="687"/>
      <c r="CA30" s="687"/>
      <c r="CB30" s="689"/>
      <c r="CD30" s="692"/>
      <c r="CE30" s="693"/>
      <c r="CF30" s="657" t="s">
        <v>292</v>
      </c>
      <c r="CG30" s="654"/>
      <c r="CH30" s="654"/>
      <c r="CI30" s="654"/>
      <c r="CJ30" s="654"/>
      <c r="CK30" s="654"/>
      <c r="CL30" s="654"/>
      <c r="CM30" s="654"/>
      <c r="CN30" s="654"/>
      <c r="CO30" s="654"/>
      <c r="CP30" s="654"/>
      <c r="CQ30" s="655"/>
      <c r="CR30" s="620">
        <v>1571405</v>
      </c>
      <c r="CS30" s="621"/>
      <c r="CT30" s="621"/>
      <c r="CU30" s="621"/>
      <c r="CV30" s="621"/>
      <c r="CW30" s="621"/>
      <c r="CX30" s="621"/>
      <c r="CY30" s="622"/>
      <c r="CZ30" s="623">
        <v>12.6</v>
      </c>
      <c r="DA30" s="641"/>
      <c r="DB30" s="641"/>
      <c r="DC30" s="642"/>
      <c r="DD30" s="626">
        <v>1519610</v>
      </c>
      <c r="DE30" s="621"/>
      <c r="DF30" s="621"/>
      <c r="DG30" s="621"/>
      <c r="DH30" s="621"/>
      <c r="DI30" s="621"/>
      <c r="DJ30" s="621"/>
      <c r="DK30" s="622"/>
      <c r="DL30" s="626">
        <v>1519610</v>
      </c>
      <c r="DM30" s="621"/>
      <c r="DN30" s="621"/>
      <c r="DO30" s="621"/>
      <c r="DP30" s="621"/>
      <c r="DQ30" s="621"/>
      <c r="DR30" s="621"/>
      <c r="DS30" s="621"/>
      <c r="DT30" s="621"/>
      <c r="DU30" s="621"/>
      <c r="DV30" s="622"/>
      <c r="DW30" s="643">
        <v>23.1</v>
      </c>
      <c r="DX30" s="644"/>
      <c r="DY30" s="644"/>
      <c r="DZ30" s="644"/>
      <c r="EA30" s="644"/>
      <c r="EB30" s="644"/>
      <c r="EC30" s="645"/>
    </row>
    <row r="31" spans="2:133" ht="11.25" customHeight="1">
      <c r="B31" s="617" t="s">
        <v>293</v>
      </c>
      <c r="C31" s="618"/>
      <c r="D31" s="618"/>
      <c r="E31" s="618"/>
      <c r="F31" s="618"/>
      <c r="G31" s="618"/>
      <c r="H31" s="618"/>
      <c r="I31" s="618"/>
      <c r="J31" s="618"/>
      <c r="K31" s="618"/>
      <c r="L31" s="618"/>
      <c r="M31" s="618"/>
      <c r="N31" s="618"/>
      <c r="O31" s="618"/>
      <c r="P31" s="618"/>
      <c r="Q31" s="619"/>
      <c r="R31" s="620">
        <v>2052577</v>
      </c>
      <c r="S31" s="621"/>
      <c r="T31" s="621"/>
      <c r="U31" s="621"/>
      <c r="V31" s="621"/>
      <c r="W31" s="621"/>
      <c r="X31" s="621"/>
      <c r="Y31" s="622"/>
      <c r="Z31" s="673">
        <v>13.8</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99.4</v>
      </c>
      <c r="BH31" s="639"/>
      <c r="BI31" s="639"/>
      <c r="BJ31" s="639"/>
      <c r="BK31" s="639"/>
      <c r="BL31" s="639"/>
      <c r="BM31" s="675">
        <v>97.4</v>
      </c>
      <c r="BN31" s="685"/>
      <c r="BO31" s="685"/>
      <c r="BP31" s="685"/>
      <c r="BQ31" s="649"/>
      <c r="BR31" s="684">
        <v>99.2</v>
      </c>
      <c r="BS31" s="639"/>
      <c r="BT31" s="639"/>
      <c r="BU31" s="639"/>
      <c r="BV31" s="639"/>
      <c r="BW31" s="639"/>
      <c r="BX31" s="675">
        <v>97.1</v>
      </c>
      <c r="BY31" s="685"/>
      <c r="BZ31" s="685"/>
      <c r="CA31" s="685"/>
      <c r="CB31" s="649"/>
      <c r="CD31" s="692"/>
      <c r="CE31" s="693"/>
      <c r="CF31" s="657" t="s">
        <v>296</v>
      </c>
      <c r="CG31" s="654"/>
      <c r="CH31" s="654"/>
      <c r="CI31" s="654"/>
      <c r="CJ31" s="654"/>
      <c r="CK31" s="654"/>
      <c r="CL31" s="654"/>
      <c r="CM31" s="654"/>
      <c r="CN31" s="654"/>
      <c r="CO31" s="654"/>
      <c r="CP31" s="654"/>
      <c r="CQ31" s="655"/>
      <c r="CR31" s="620">
        <v>118526</v>
      </c>
      <c r="CS31" s="639"/>
      <c r="CT31" s="639"/>
      <c r="CU31" s="639"/>
      <c r="CV31" s="639"/>
      <c r="CW31" s="639"/>
      <c r="CX31" s="639"/>
      <c r="CY31" s="640"/>
      <c r="CZ31" s="623">
        <v>0.9</v>
      </c>
      <c r="DA31" s="641"/>
      <c r="DB31" s="641"/>
      <c r="DC31" s="642"/>
      <c r="DD31" s="626">
        <v>115655</v>
      </c>
      <c r="DE31" s="639"/>
      <c r="DF31" s="639"/>
      <c r="DG31" s="639"/>
      <c r="DH31" s="639"/>
      <c r="DI31" s="639"/>
      <c r="DJ31" s="639"/>
      <c r="DK31" s="640"/>
      <c r="DL31" s="626">
        <v>115655</v>
      </c>
      <c r="DM31" s="639"/>
      <c r="DN31" s="639"/>
      <c r="DO31" s="639"/>
      <c r="DP31" s="639"/>
      <c r="DQ31" s="639"/>
      <c r="DR31" s="639"/>
      <c r="DS31" s="639"/>
      <c r="DT31" s="639"/>
      <c r="DU31" s="639"/>
      <c r="DV31" s="640"/>
      <c r="DW31" s="643">
        <v>1.8</v>
      </c>
      <c r="DX31" s="644"/>
      <c r="DY31" s="644"/>
      <c r="DZ31" s="644"/>
      <c r="EA31" s="644"/>
      <c r="EB31" s="644"/>
      <c r="EC31" s="645"/>
    </row>
    <row r="32" spans="2:133" ht="11.25" customHeight="1">
      <c r="B32" s="617" t="s">
        <v>297</v>
      </c>
      <c r="C32" s="618"/>
      <c r="D32" s="618"/>
      <c r="E32" s="618"/>
      <c r="F32" s="618"/>
      <c r="G32" s="618"/>
      <c r="H32" s="618"/>
      <c r="I32" s="618"/>
      <c r="J32" s="618"/>
      <c r="K32" s="618"/>
      <c r="L32" s="618"/>
      <c r="M32" s="618"/>
      <c r="N32" s="618"/>
      <c r="O32" s="618"/>
      <c r="P32" s="618"/>
      <c r="Q32" s="619"/>
      <c r="R32" s="620">
        <v>193896</v>
      </c>
      <c r="S32" s="621"/>
      <c r="T32" s="621"/>
      <c r="U32" s="621"/>
      <c r="V32" s="621"/>
      <c r="W32" s="621"/>
      <c r="X32" s="621"/>
      <c r="Y32" s="622"/>
      <c r="Z32" s="673">
        <v>1.3</v>
      </c>
      <c r="AA32" s="673"/>
      <c r="AB32" s="673"/>
      <c r="AC32" s="673"/>
      <c r="AD32" s="674">
        <v>1071</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99</v>
      </c>
      <c r="BH32" s="605"/>
      <c r="BI32" s="605"/>
      <c r="BJ32" s="605"/>
      <c r="BK32" s="605"/>
      <c r="BL32" s="605"/>
      <c r="BM32" s="668">
        <v>95.5</v>
      </c>
      <c r="BN32" s="605"/>
      <c r="BO32" s="605"/>
      <c r="BP32" s="605"/>
      <c r="BQ32" s="662"/>
      <c r="BR32" s="683">
        <v>98.9</v>
      </c>
      <c r="BS32" s="605"/>
      <c r="BT32" s="605"/>
      <c r="BU32" s="605"/>
      <c r="BV32" s="605"/>
      <c r="BW32" s="605"/>
      <c r="BX32" s="668">
        <v>95.1</v>
      </c>
      <c r="BY32" s="605"/>
      <c r="BZ32" s="605"/>
      <c r="CA32" s="605"/>
      <c r="CB32" s="662"/>
      <c r="CD32" s="694"/>
      <c r="CE32" s="695"/>
      <c r="CF32" s="657" t="s">
        <v>299</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c r="B33" s="617" t="s">
        <v>300</v>
      </c>
      <c r="C33" s="618"/>
      <c r="D33" s="618"/>
      <c r="E33" s="618"/>
      <c r="F33" s="618"/>
      <c r="G33" s="618"/>
      <c r="H33" s="618"/>
      <c r="I33" s="618"/>
      <c r="J33" s="618"/>
      <c r="K33" s="618"/>
      <c r="L33" s="618"/>
      <c r="M33" s="618"/>
      <c r="N33" s="618"/>
      <c r="O33" s="618"/>
      <c r="P33" s="618"/>
      <c r="Q33" s="619"/>
      <c r="R33" s="620">
        <v>1800300</v>
      </c>
      <c r="S33" s="621"/>
      <c r="T33" s="621"/>
      <c r="U33" s="621"/>
      <c r="V33" s="621"/>
      <c r="W33" s="621"/>
      <c r="X33" s="621"/>
      <c r="Y33" s="622"/>
      <c r="Z33" s="673">
        <v>12.1</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4620997</v>
      </c>
      <c r="CS33" s="639"/>
      <c r="CT33" s="639"/>
      <c r="CU33" s="639"/>
      <c r="CV33" s="639"/>
      <c r="CW33" s="639"/>
      <c r="CX33" s="639"/>
      <c r="CY33" s="640"/>
      <c r="CZ33" s="623">
        <v>37</v>
      </c>
      <c r="DA33" s="641"/>
      <c r="DB33" s="641"/>
      <c r="DC33" s="642"/>
      <c r="DD33" s="626">
        <v>3558204</v>
      </c>
      <c r="DE33" s="639"/>
      <c r="DF33" s="639"/>
      <c r="DG33" s="639"/>
      <c r="DH33" s="639"/>
      <c r="DI33" s="639"/>
      <c r="DJ33" s="639"/>
      <c r="DK33" s="640"/>
      <c r="DL33" s="626">
        <v>2225088</v>
      </c>
      <c r="DM33" s="639"/>
      <c r="DN33" s="639"/>
      <c r="DO33" s="639"/>
      <c r="DP33" s="639"/>
      <c r="DQ33" s="639"/>
      <c r="DR33" s="639"/>
      <c r="DS33" s="639"/>
      <c r="DT33" s="639"/>
      <c r="DU33" s="639"/>
      <c r="DV33" s="640"/>
      <c r="DW33" s="643">
        <v>33.799999999999997</v>
      </c>
      <c r="DX33" s="644"/>
      <c r="DY33" s="644"/>
      <c r="DZ33" s="644"/>
      <c r="EA33" s="644"/>
      <c r="EB33" s="644"/>
      <c r="EC33" s="645"/>
    </row>
    <row r="34" spans="2:133" ht="11.25" customHeight="1">
      <c r="B34" s="617" t="s">
        <v>302</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1750802</v>
      </c>
      <c r="CS34" s="621"/>
      <c r="CT34" s="621"/>
      <c r="CU34" s="621"/>
      <c r="CV34" s="621"/>
      <c r="CW34" s="621"/>
      <c r="CX34" s="621"/>
      <c r="CY34" s="622"/>
      <c r="CZ34" s="623">
        <v>14</v>
      </c>
      <c r="DA34" s="641"/>
      <c r="DB34" s="641"/>
      <c r="DC34" s="642"/>
      <c r="DD34" s="626">
        <v>1091990</v>
      </c>
      <c r="DE34" s="621"/>
      <c r="DF34" s="621"/>
      <c r="DG34" s="621"/>
      <c r="DH34" s="621"/>
      <c r="DI34" s="621"/>
      <c r="DJ34" s="621"/>
      <c r="DK34" s="622"/>
      <c r="DL34" s="626">
        <v>990273</v>
      </c>
      <c r="DM34" s="621"/>
      <c r="DN34" s="621"/>
      <c r="DO34" s="621"/>
      <c r="DP34" s="621"/>
      <c r="DQ34" s="621"/>
      <c r="DR34" s="621"/>
      <c r="DS34" s="621"/>
      <c r="DT34" s="621"/>
      <c r="DU34" s="621"/>
      <c r="DV34" s="622"/>
      <c r="DW34" s="643">
        <v>15.1</v>
      </c>
      <c r="DX34" s="644"/>
      <c r="DY34" s="644"/>
      <c r="DZ34" s="644"/>
      <c r="EA34" s="644"/>
      <c r="EB34" s="644"/>
      <c r="EC34" s="645"/>
    </row>
    <row r="35" spans="2:133" ht="11.25" customHeight="1">
      <c r="B35" s="617" t="s">
        <v>306</v>
      </c>
      <c r="C35" s="618"/>
      <c r="D35" s="618"/>
      <c r="E35" s="618"/>
      <c r="F35" s="618"/>
      <c r="G35" s="618"/>
      <c r="H35" s="618"/>
      <c r="I35" s="618"/>
      <c r="J35" s="618"/>
      <c r="K35" s="618"/>
      <c r="L35" s="618"/>
      <c r="M35" s="618"/>
      <c r="N35" s="618"/>
      <c r="O35" s="618"/>
      <c r="P35" s="618"/>
      <c r="Q35" s="619"/>
      <c r="R35" s="620">
        <v>252000</v>
      </c>
      <c r="S35" s="621"/>
      <c r="T35" s="621"/>
      <c r="U35" s="621"/>
      <c r="V35" s="621"/>
      <c r="W35" s="621"/>
      <c r="X35" s="621"/>
      <c r="Y35" s="622"/>
      <c r="Z35" s="673">
        <v>1.7</v>
      </c>
      <c r="AA35" s="673"/>
      <c r="AB35" s="673"/>
      <c r="AC35" s="673"/>
      <c r="AD35" s="674" t="s">
        <v>112</v>
      </c>
      <c r="AE35" s="674"/>
      <c r="AF35" s="674"/>
      <c r="AG35" s="674"/>
      <c r="AH35" s="674"/>
      <c r="AI35" s="674"/>
      <c r="AJ35" s="674"/>
      <c r="AK35" s="674"/>
      <c r="AL35" s="643" t="s">
        <v>112</v>
      </c>
      <c r="AM35" s="675"/>
      <c r="AN35" s="675"/>
      <c r="AO35" s="676"/>
      <c r="AP35" s="188"/>
      <c r="AQ35" s="677" t="s">
        <v>307</v>
      </c>
      <c r="AR35" s="678"/>
      <c r="AS35" s="678"/>
      <c r="AT35" s="678"/>
      <c r="AU35" s="678"/>
      <c r="AV35" s="678"/>
      <c r="AW35" s="678"/>
      <c r="AX35" s="678"/>
      <c r="AY35" s="679"/>
      <c r="AZ35" s="670">
        <v>1011978</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5501</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114083</v>
      </c>
      <c r="CS35" s="639"/>
      <c r="CT35" s="639"/>
      <c r="CU35" s="639"/>
      <c r="CV35" s="639"/>
      <c r="CW35" s="639"/>
      <c r="CX35" s="639"/>
      <c r="CY35" s="640"/>
      <c r="CZ35" s="623">
        <v>0.9</v>
      </c>
      <c r="DA35" s="641"/>
      <c r="DB35" s="641"/>
      <c r="DC35" s="642"/>
      <c r="DD35" s="626">
        <v>84271</v>
      </c>
      <c r="DE35" s="639"/>
      <c r="DF35" s="639"/>
      <c r="DG35" s="639"/>
      <c r="DH35" s="639"/>
      <c r="DI35" s="639"/>
      <c r="DJ35" s="639"/>
      <c r="DK35" s="640"/>
      <c r="DL35" s="626">
        <v>83634</v>
      </c>
      <c r="DM35" s="639"/>
      <c r="DN35" s="639"/>
      <c r="DO35" s="639"/>
      <c r="DP35" s="639"/>
      <c r="DQ35" s="639"/>
      <c r="DR35" s="639"/>
      <c r="DS35" s="639"/>
      <c r="DT35" s="639"/>
      <c r="DU35" s="639"/>
      <c r="DV35" s="640"/>
      <c r="DW35" s="643">
        <v>1.3</v>
      </c>
      <c r="DX35" s="644"/>
      <c r="DY35" s="644"/>
      <c r="DZ35" s="644"/>
      <c r="EA35" s="644"/>
      <c r="EB35" s="644"/>
      <c r="EC35" s="645"/>
    </row>
    <row r="36" spans="2:133" ht="11.25" customHeight="1">
      <c r="B36" s="601" t="s">
        <v>310</v>
      </c>
      <c r="C36" s="602"/>
      <c r="D36" s="602"/>
      <c r="E36" s="602"/>
      <c r="F36" s="602"/>
      <c r="G36" s="602"/>
      <c r="H36" s="602"/>
      <c r="I36" s="602"/>
      <c r="J36" s="602"/>
      <c r="K36" s="602"/>
      <c r="L36" s="602"/>
      <c r="M36" s="602"/>
      <c r="N36" s="602"/>
      <c r="O36" s="602"/>
      <c r="P36" s="602"/>
      <c r="Q36" s="603"/>
      <c r="R36" s="604">
        <v>14862028</v>
      </c>
      <c r="S36" s="661"/>
      <c r="T36" s="661"/>
      <c r="U36" s="661"/>
      <c r="V36" s="661"/>
      <c r="W36" s="661"/>
      <c r="X36" s="661"/>
      <c r="Y36" s="664"/>
      <c r="Z36" s="665">
        <v>100</v>
      </c>
      <c r="AA36" s="665"/>
      <c r="AB36" s="665"/>
      <c r="AC36" s="665"/>
      <c r="AD36" s="666">
        <v>6322183</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169664</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-31360</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856874</v>
      </c>
      <c r="CS36" s="621"/>
      <c r="CT36" s="621"/>
      <c r="CU36" s="621"/>
      <c r="CV36" s="621"/>
      <c r="CW36" s="621"/>
      <c r="CX36" s="621"/>
      <c r="CY36" s="622"/>
      <c r="CZ36" s="623">
        <v>6.9</v>
      </c>
      <c r="DA36" s="641"/>
      <c r="DB36" s="641"/>
      <c r="DC36" s="642"/>
      <c r="DD36" s="626">
        <v>620495</v>
      </c>
      <c r="DE36" s="621"/>
      <c r="DF36" s="621"/>
      <c r="DG36" s="621"/>
      <c r="DH36" s="621"/>
      <c r="DI36" s="621"/>
      <c r="DJ36" s="621"/>
      <c r="DK36" s="622"/>
      <c r="DL36" s="626">
        <v>534219</v>
      </c>
      <c r="DM36" s="621"/>
      <c r="DN36" s="621"/>
      <c r="DO36" s="621"/>
      <c r="DP36" s="621"/>
      <c r="DQ36" s="621"/>
      <c r="DR36" s="621"/>
      <c r="DS36" s="621"/>
      <c r="DT36" s="621"/>
      <c r="DU36" s="621"/>
      <c r="DV36" s="622"/>
      <c r="DW36" s="643">
        <v>8.1</v>
      </c>
      <c r="DX36" s="644"/>
      <c r="DY36" s="644"/>
      <c r="DZ36" s="644"/>
      <c r="EA36" s="644"/>
      <c r="EB36" s="644"/>
      <c r="EC36" s="645"/>
    </row>
    <row r="37" spans="2:133" ht="11.25" customHeight="1">
      <c r="AQ37" s="646" t="s">
        <v>314</v>
      </c>
      <c r="AR37" s="647"/>
      <c r="AS37" s="647"/>
      <c r="AT37" s="647"/>
      <c r="AU37" s="647"/>
      <c r="AV37" s="647"/>
      <c r="AW37" s="647"/>
      <c r="AX37" s="647"/>
      <c r="AY37" s="648"/>
      <c r="AZ37" s="620">
        <v>102114</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1348</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18061</v>
      </c>
      <c r="CS37" s="639"/>
      <c r="CT37" s="639"/>
      <c r="CU37" s="639"/>
      <c r="CV37" s="639"/>
      <c r="CW37" s="639"/>
      <c r="CX37" s="639"/>
      <c r="CY37" s="640"/>
      <c r="CZ37" s="623">
        <v>0.1</v>
      </c>
      <c r="DA37" s="641"/>
      <c r="DB37" s="641"/>
      <c r="DC37" s="642"/>
      <c r="DD37" s="626">
        <v>18061</v>
      </c>
      <c r="DE37" s="639"/>
      <c r="DF37" s="639"/>
      <c r="DG37" s="639"/>
      <c r="DH37" s="639"/>
      <c r="DI37" s="639"/>
      <c r="DJ37" s="639"/>
      <c r="DK37" s="640"/>
      <c r="DL37" s="626">
        <v>18061</v>
      </c>
      <c r="DM37" s="639"/>
      <c r="DN37" s="639"/>
      <c r="DO37" s="639"/>
      <c r="DP37" s="639"/>
      <c r="DQ37" s="639"/>
      <c r="DR37" s="639"/>
      <c r="DS37" s="639"/>
      <c r="DT37" s="639"/>
      <c r="DU37" s="639"/>
      <c r="DV37" s="640"/>
      <c r="DW37" s="643">
        <v>0.3</v>
      </c>
      <c r="DX37" s="644"/>
      <c r="DY37" s="644"/>
      <c r="DZ37" s="644"/>
      <c r="EA37" s="644"/>
      <c r="EB37" s="644"/>
      <c r="EC37" s="645"/>
    </row>
    <row r="38" spans="2:133" ht="11.25" customHeight="1">
      <c r="AQ38" s="646" t="s">
        <v>317</v>
      </c>
      <c r="AR38" s="647"/>
      <c r="AS38" s="647"/>
      <c r="AT38" s="647"/>
      <c r="AU38" s="647"/>
      <c r="AV38" s="647"/>
      <c r="AW38" s="647"/>
      <c r="AX38" s="647"/>
      <c r="AY38" s="648"/>
      <c r="AZ38" s="620">
        <v>82122</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2052</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835714</v>
      </c>
      <c r="CS38" s="621"/>
      <c r="CT38" s="621"/>
      <c r="CU38" s="621"/>
      <c r="CV38" s="621"/>
      <c r="CW38" s="621"/>
      <c r="CX38" s="621"/>
      <c r="CY38" s="622"/>
      <c r="CZ38" s="623">
        <v>6.7</v>
      </c>
      <c r="DA38" s="641"/>
      <c r="DB38" s="641"/>
      <c r="DC38" s="642"/>
      <c r="DD38" s="626">
        <v>739848</v>
      </c>
      <c r="DE38" s="621"/>
      <c r="DF38" s="621"/>
      <c r="DG38" s="621"/>
      <c r="DH38" s="621"/>
      <c r="DI38" s="621"/>
      <c r="DJ38" s="621"/>
      <c r="DK38" s="622"/>
      <c r="DL38" s="626">
        <v>610362</v>
      </c>
      <c r="DM38" s="621"/>
      <c r="DN38" s="621"/>
      <c r="DO38" s="621"/>
      <c r="DP38" s="621"/>
      <c r="DQ38" s="621"/>
      <c r="DR38" s="621"/>
      <c r="DS38" s="621"/>
      <c r="DT38" s="621"/>
      <c r="DU38" s="621"/>
      <c r="DV38" s="622"/>
      <c r="DW38" s="643">
        <v>9.3000000000000007</v>
      </c>
      <c r="DX38" s="644"/>
      <c r="DY38" s="644"/>
      <c r="DZ38" s="644"/>
      <c r="EA38" s="644"/>
      <c r="EB38" s="644"/>
      <c r="EC38" s="645"/>
    </row>
    <row r="39" spans="2:133" ht="11.25" customHeight="1">
      <c r="AQ39" s="646" t="s">
        <v>320</v>
      </c>
      <c r="AR39" s="647"/>
      <c r="AS39" s="647"/>
      <c r="AT39" s="647"/>
      <c r="AU39" s="647"/>
      <c r="AV39" s="647"/>
      <c r="AW39" s="647"/>
      <c r="AX39" s="647"/>
      <c r="AY39" s="648"/>
      <c r="AZ39" s="620">
        <v>24948</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69</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1043231</v>
      </c>
      <c r="CS39" s="639"/>
      <c r="CT39" s="639"/>
      <c r="CU39" s="639"/>
      <c r="CV39" s="639"/>
      <c r="CW39" s="639"/>
      <c r="CX39" s="639"/>
      <c r="CY39" s="640"/>
      <c r="CZ39" s="623">
        <v>8.4</v>
      </c>
      <c r="DA39" s="641"/>
      <c r="DB39" s="641"/>
      <c r="DC39" s="642"/>
      <c r="DD39" s="626">
        <v>1015000</v>
      </c>
      <c r="DE39" s="639"/>
      <c r="DF39" s="639"/>
      <c r="DG39" s="639"/>
      <c r="DH39" s="639"/>
      <c r="DI39" s="639"/>
      <c r="DJ39" s="639"/>
      <c r="DK39" s="640"/>
      <c r="DL39" s="626" t="s">
        <v>324</v>
      </c>
      <c r="DM39" s="639"/>
      <c r="DN39" s="639"/>
      <c r="DO39" s="639"/>
      <c r="DP39" s="639"/>
      <c r="DQ39" s="639"/>
      <c r="DR39" s="639"/>
      <c r="DS39" s="639"/>
      <c r="DT39" s="639"/>
      <c r="DU39" s="639"/>
      <c r="DV39" s="640"/>
      <c r="DW39" s="643" t="s">
        <v>324</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101819</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168</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20293</v>
      </c>
      <c r="CS40" s="621"/>
      <c r="CT40" s="621"/>
      <c r="CU40" s="621"/>
      <c r="CV40" s="621"/>
      <c r="CW40" s="621"/>
      <c r="CX40" s="621"/>
      <c r="CY40" s="622"/>
      <c r="CZ40" s="623">
        <v>0.2</v>
      </c>
      <c r="DA40" s="641"/>
      <c r="DB40" s="641"/>
      <c r="DC40" s="642"/>
      <c r="DD40" s="626">
        <v>6600</v>
      </c>
      <c r="DE40" s="621"/>
      <c r="DF40" s="621"/>
      <c r="DG40" s="621"/>
      <c r="DH40" s="621"/>
      <c r="DI40" s="621"/>
      <c r="DJ40" s="621"/>
      <c r="DK40" s="622"/>
      <c r="DL40" s="626">
        <v>6600</v>
      </c>
      <c r="DM40" s="621"/>
      <c r="DN40" s="621"/>
      <c r="DO40" s="621"/>
      <c r="DP40" s="621"/>
      <c r="DQ40" s="621"/>
      <c r="DR40" s="621"/>
      <c r="DS40" s="621"/>
      <c r="DT40" s="621"/>
      <c r="DU40" s="621"/>
      <c r="DV40" s="622"/>
      <c r="DW40" s="643">
        <v>0.1</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531311</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397</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3798441</v>
      </c>
      <c r="CS42" s="621"/>
      <c r="CT42" s="621"/>
      <c r="CU42" s="621"/>
      <c r="CV42" s="621"/>
      <c r="CW42" s="621"/>
      <c r="CX42" s="621"/>
      <c r="CY42" s="622"/>
      <c r="CZ42" s="623">
        <v>30.4</v>
      </c>
      <c r="DA42" s="624"/>
      <c r="DB42" s="624"/>
      <c r="DC42" s="625"/>
      <c r="DD42" s="626">
        <v>1046007</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41439</v>
      </c>
      <c r="CS43" s="639"/>
      <c r="CT43" s="639"/>
      <c r="CU43" s="639"/>
      <c r="CV43" s="639"/>
      <c r="CW43" s="639"/>
      <c r="CX43" s="639"/>
      <c r="CY43" s="640"/>
      <c r="CZ43" s="623">
        <v>0.3</v>
      </c>
      <c r="DA43" s="641"/>
      <c r="DB43" s="641"/>
      <c r="DC43" s="642"/>
      <c r="DD43" s="626">
        <v>41439</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336</v>
      </c>
      <c r="CD44" s="633" t="s">
        <v>288</v>
      </c>
      <c r="CE44" s="634"/>
      <c r="CF44" s="617" t="s">
        <v>337</v>
      </c>
      <c r="CG44" s="618"/>
      <c r="CH44" s="618"/>
      <c r="CI44" s="618"/>
      <c r="CJ44" s="618"/>
      <c r="CK44" s="618"/>
      <c r="CL44" s="618"/>
      <c r="CM44" s="618"/>
      <c r="CN44" s="618"/>
      <c r="CO44" s="618"/>
      <c r="CP44" s="618"/>
      <c r="CQ44" s="619"/>
      <c r="CR44" s="620">
        <v>3493462</v>
      </c>
      <c r="CS44" s="621"/>
      <c r="CT44" s="621"/>
      <c r="CU44" s="621"/>
      <c r="CV44" s="621"/>
      <c r="CW44" s="621"/>
      <c r="CX44" s="621"/>
      <c r="CY44" s="622"/>
      <c r="CZ44" s="623">
        <v>28</v>
      </c>
      <c r="DA44" s="624"/>
      <c r="DB44" s="624"/>
      <c r="DC44" s="625"/>
      <c r="DD44" s="626">
        <v>984971</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338</v>
      </c>
      <c r="CG45" s="618"/>
      <c r="CH45" s="618"/>
      <c r="CI45" s="618"/>
      <c r="CJ45" s="618"/>
      <c r="CK45" s="618"/>
      <c r="CL45" s="618"/>
      <c r="CM45" s="618"/>
      <c r="CN45" s="618"/>
      <c r="CO45" s="618"/>
      <c r="CP45" s="618"/>
      <c r="CQ45" s="619"/>
      <c r="CR45" s="620">
        <v>1354846</v>
      </c>
      <c r="CS45" s="639"/>
      <c r="CT45" s="639"/>
      <c r="CU45" s="639"/>
      <c r="CV45" s="639"/>
      <c r="CW45" s="639"/>
      <c r="CX45" s="639"/>
      <c r="CY45" s="640"/>
      <c r="CZ45" s="623">
        <v>10.8</v>
      </c>
      <c r="DA45" s="641"/>
      <c r="DB45" s="641"/>
      <c r="DC45" s="642"/>
      <c r="DD45" s="626">
        <v>70917</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339</v>
      </c>
      <c r="CG46" s="618"/>
      <c r="CH46" s="618"/>
      <c r="CI46" s="618"/>
      <c r="CJ46" s="618"/>
      <c r="CK46" s="618"/>
      <c r="CL46" s="618"/>
      <c r="CM46" s="618"/>
      <c r="CN46" s="618"/>
      <c r="CO46" s="618"/>
      <c r="CP46" s="618"/>
      <c r="CQ46" s="619"/>
      <c r="CR46" s="620">
        <v>2099692</v>
      </c>
      <c r="CS46" s="621"/>
      <c r="CT46" s="621"/>
      <c r="CU46" s="621"/>
      <c r="CV46" s="621"/>
      <c r="CW46" s="621"/>
      <c r="CX46" s="621"/>
      <c r="CY46" s="622"/>
      <c r="CZ46" s="623">
        <v>16.8</v>
      </c>
      <c r="DA46" s="624"/>
      <c r="DB46" s="624"/>
      <c r="DC46" s="625"/>
      <c r="DD46" s="626">
        <v>888430</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340</v>
      </c>
      <c r="CG47" s="618"/>
      <c r="CH47" s="618"/>
      <c r="CI47" s="618"/>
      <c r="CJ47" s="618"/>
      <c r="CK47" s="618"/>
      <c r="CL47" s="618"/>
      <c r="CM47" s="618"/>
      <c r="CN47" s="618"/>
      <c r="CO47" s="618"/>
      <c r="CP47" s="618"/>
      <c r="CQ47" s="619"/>
      <c r="CR47" s="620">
        <v>304979</v>
      </c>
      <c r="CS47" s="639"/>
      <c r="CT47" s="639"/>
      <c r="CU47" s="639"/>
      <c r="CV47" s="639"/>
      <c r="CW47" s="639"/>
      <c r="CX47" s="639"/>
      <c r="CY47" s="640"/>
      <c r="CZ47" s="623">
        <v>2.4</v>
      </c>
      <c r="DA47" s="641"/>
      <c r="DB47" s="641"/>
      <c r="DC47" s="642"/>
      <c r="DD47" s="626">
        <v>61036</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341</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342</v>
      </c>
      <c r="CE49" s="602"/>
      <c r="CF49" s="602"/>
      <c r="CG49" s="602"/>
      <c r="CH49" s="602"/>
      <c r="CI49" s="602"/>
      <c r="CJ49" s="602"/>
      <c r="CK49" s="602"/>
      <c r="CL49" s="602"/>
      <c r="CM49" s="602"/>
      <c r="CN49" s="602"/>
      <c r="CO49" s="602"/>
      <c r="CP49" s="602"/>
      <c r="CQ49" s="603"/>
      <c r="CR49" s="604">
        <v>12489188</v>
      </c>
      <c r="CS49" s="605"/>
      <c r="CT49" s="605"/>
      <c r="CU49" s="605"/>
      <c r="CV49" s="605"/>
      <c r="CW49" s="605"/>
      <c r="CX49" s="605"/>
      <c r="CY49" s="606"/>
      <c r="CZ49" s="607">
        <v>100</v>
      </c>
      <c r="DA49" s="608"/>
      <c r="DB49" s="608"/>
      <c r="DC49" s="609"/>
      <c r="DD49" s="610">
        <v>8242912</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0" zoomScaleNormal="8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365</v>
      </c>
      <c r="C7" s="1080"/>
      <c r="D7" s="1080"/>
      <c r="E7" s="1080"/>
      <c r="F7" s="1080"/>
      <c r="G7" s="1080"/>
      <c r="H7" s="1080"/>
      <c r="I7" s="1080"/>
      <c r="J7" s="1080"/>
      <c r="K7" s="1080"/>
      <c r="L7" s="1080"/>
      <c r="M7" s="1080"/>
      <c r="N7" s="1080"/>
      <c r="O7" s="1080"/>
      <c r="P7" s="1081"/>
      <c r="Q7" s="1133">
        <v>14396</v>
      </c>
      <c r="R7" s="1134"/>
      <c r="S7" s="1134"/>
      <c r="T7" s="1134"/>
      <c r="U7" s="1134"/>
      <c r="V7" s="1134">
        <v>12077</v>
      </c>
      <c r="W7" s="1134"/>
      <c r="X7" s="1134"/>
      <c r="Y7" s="1134"/>
      <c r="Z7" s="1134"/>
      <c r="AA7" s="1134">
        <f>14396-12077</f>
        <v>2319</v>
      </c>
      <c r="AB7" s="1134"/>
      <c r="AC7" s="1134"/>
      <c r="AD7" s="1134"/>
      <c r="AE7" s="1135"/>
      <c r="AF7" s="1136">
        <v>1002</v>
      </c>
      <c r="AG7" s="1137"/>
      <c r="AH7" s="1137"/>
      <c r="AI7" s="1137"/>
      <c r="AJ7" s="1138"/>
      <c r="AK7" s="1120" t="s">
        <v>537</v>
      </c>
      <c r="AL7" s="1121"/>
      <c r="AM7" s="1121"/>
      <c r="AN7" s="1121"/>
      <c r="AO7" s="1121"/>
      <c r="AP7" s="1121">
        <v>14226</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546</v>
      </c>
      <c r="BT7" s="1125"/>
      <c r="BU7" s="1125"/>
      <c r="BV7" s="1125"/>
      <c r="BW7" s="1125"/>
      <c r="BX7" s="1125"/>
      <c r="BY7" s="1125"/>
      <c r="BZ7" s="1125"/>
      <c r="CA7" s="1125"/>
      <c r="CB7" s="1125"/>
      <c r="CC7" s="1125"/>
      <c r="CD7" s="1125"/>
      <c r="CE7" s="1125"/>
      <c r="CF7" s="1125"/>
      <c r="CG7" s="1126"/>
      <c r="CH7" s="1117">
        <v>0</v>
      </c>
      <c r="CI7" s="1118"/>
      <c r="CJ7" s="1118"/>
      <c r="CK7" s="1118"/>
      <c r="CL7" s="1119"/>
      <c r="CM7" s="1117">
        <v>10</v>
      </c>
      <c r="CN7" s="1118"/>
      <c r="CO7" s="1118"/>
      <c r="CP7" s="1118"/>
      <c r="CQ7" s="1119"/>
      <c r="CR7" s="1117">
        <v>6</v>
      </c>
      <c r="CS7" s="1118"/>
      <c r="CT7" s="1118"/>
      <c r="CU7" s="1118"/>
      <c r="CV7" s="1119"/>
      <c r="CW7" s="1117" t="s">
        <v>550</v>
      </c>
      <c r="CX7" s="1118"/>
      <c r="CY7" s="1118"/>
      <c r="CZ7" s="1118"/>
      <c r="DA7" s="1119"/>
      <c r="DB7" s="1117" t="s">
        <v>551</v>
      </c>
      <c r="DC7" s="1118"/>
      <c r="DD7" s="1118"/>
      <c r="DE7" s="1118"/>
      <c r="DF7" s="1119"/>
      <c r="DG7" s="1117" t="s">
        <v>551</v>
      </c>
      <c r="DH7" s="1118"/>
      <c r="DI7" s="1118"/>
      <c r="DJ7" s="1118"/>
      <c r="DK7" s="1119"/>
      <c r="DL7" s="1117" t="s">
        <v>551</v>
      </c>
      <c r="DM7" s="1118"/>
      <c r="DN7" s="1118"/>
      <c r="DO7" s="1118"/>
      <c r="DP7" s="1119"/>
      <c r="DQ7" s="1117" t="s">
        <v>551</v>
      </c>
      <c r="DR7" s="1118"/>
      <c r="DS7" s="1118"/>
      <c r="DT7" s="1118"/>
      <c r="DU7" s="1119"/>
      <c r="DV7" s="1144"/>
      <c r="DW7" s="1145"/>
      <c r="DX7" s="1145"/>
      <c r="DY7" s="1145"/>
      <c r="DZ7" s="1146"/>
      <c r="EA7" s="207"/>
    </row>
    <row r="8" spans="1:131" s="208" customFormat="1" ht="26.25" customHeight="1">
      <c r="A8" s="214">
        <v>2</v>
      </c>
      <c r="B8" s="1066" t="s">
        <v>366</v>
      </c>
      <c r="C8" s="1067"/>
      <c r="D8" s="1067"/>
      <c r="E8" s="1067"/>
      <c r="F8" s="1067"/>
      <c r="G8" s="1067"/>
      <c r="H8" s="1067"/>
      <c r="I8" s="1067"/>
      <c r="J8" s="1067"/>
      <c r="K8" s="1067"/>
      <c r="L8" s="1067"/>
      <c r="M8" s="1067"/>
      <c r="N8" s="1067"/>
      <c r="O8" s="1067"/>
      <c r="P8" s="1068"/>
      <c r="Q8" s="1072">
        <v>557</v>
      </c>
      <c r="R8" s="1073"/>
      <c r="S8" s="1073"/>
      <c r="T8" s="1073"/>
      <c r="U8" s="1073"/>
      <c r="V8" s="1073">
        <v>503</v>
      </c>
      <c r="W8" s="1073"/>
      <c r="X8" s="1073"/>
      <c r="Y8" s="1073"/>
      <c r="Z8" s="1073"/>
      <c r="AA8" s="1073">
        <f>557-503</f>
        <v>54</v>
      </c>
      <c r="AB8" s="1073"/>
      <c r="AC8" s="1073"/>
      <c r="AD8" s="1073"/>
      <c r="AE8" s="1074"/>
      <c r="AF8" s="1048">
        <v>54</v>
      </c>
      <c r="AG8" s="1049"/>
      <c r="AH8" s="1049"/>
      <c r="AI8" s="1049"/>
      <c r="AJ8" s="1050"/>
      <c r="AK8" s="1115">
        <v>64</v>
      </c>
      <c r="AL8" s="1116"/>
      <c r="AM8" s="1116"/>
      <c r="AN8" s="1116"/>
      <c r="AO8" s="1116"/>
      <c r="AP8" s="1116" t="s">
        <v>537</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547</v>
      </c>
      <c r="BT8" s="1044"/>
      <c r="BU8" s="1044"/>
      <c r="BV8" s="1044"/>
      <c r="BW8" s="1044"/>
      <c r="BX8" s="1044"/>
      <c r="BY8" s="1044"/>
      <c r="BZ8" s="1044"/>
      <c r="CA8" s="1044"/>
      <c r="CB8" s="1044"/>
      <c r="CC8" s="1044"/>
      <c r="CD8" s="1044"/>
      <c r="CE8" s="1044"/>
      <c r="CF8" s="1044"/>
      <c r="CG8" s="1045"/>
      <c r="CH8" s="1018">
        <v>0</v>
      </c>
      <c r="CI8" s="1019"/>
      <c r="CJ8" s="1019"/>
      <c r="CK8" s="1019"/>
      <c r="CL8" s="1020"/>
      <c r="CM8" s="1018">
        <v>-45</v>
      </c>
      <c r="CN8" s="1019"/>
      <c r="CO8" s="1019"/>
      <c r="CP8" s="1019"/>
      <c r="CQ8" s="1020"/>
      <c r="CR8" s="1018">
        <v>5</v>
      </c>
      <c r="CS8" s="1019"/>
      <c r="CT8" s="1019"/>
      <c r="CU8" s="1019"/>
      <c r="CV8" s="1020"/>
      <c r="CW8" s="1018" t="s">
        <v>551</v>
      </c>
      <c r="CX8" s="1019"/>
      <c r="CY8" s="1019"/>
      <c r="CZ8" s="1019"/>
      <c r="DA8" s="1020"/>
      <c r="DB8" s="1018">
        <v>274</v>
      </c>
      <c r="DC8" s="1019"/>
      <c r="DD8" s="1019"/>
      <c r="DE8" s="1019"/>
      <c r="DF8" s="1020"/>
      <c r="DG8" s="1018" t="s">
        <v>551</v>
      </c>
      <c r="DH8" s="1019"/>
      <c r="DI8" s="1019"/>
      <c r="DJ8" s="1019"/>
      <c r="DK8" s="1020"/>
      <c r="DL8" s="1018" t="s">
        <v>551</v>
      </c>
      <c r="DM8" s="1019"/>
      <c r="DN8" s="1019"/>
      <c r="DO8" s="1019"/>
      <c r="DP8" s="1020"/>
      <c r="DQ8" s="1018" t="s">
        <v>552</v>
      </c>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548</v>
      </c>
      <c r="BT9" s="1044"/>
      <c r="BU9" s="1044"/>
      <c r="BV9" s="1044"/>
      <c r="BW9" s="1044"/>
      <c r="BX9" s="1044"/>
      <c r="BY9" s="1044"/>
      <c r="BZ9" s="1044"/>
      <c r="CA9" s="1044"/>
      <c r="CB9" s="1044"/>
      <c r="CC9" s="1044"/>
      <c r="CD9" s="1044"/>
      <c r="CE9" s="1044"/>
      <c r="CF9" s="1044"/>
      <c r="CG9" s="1045"/>
      <c r="CH9" s="1018">
        <v>0</v>
      </c>
      <c r="CI9" s="1019"/>
      <c r="CJ9" s="1019"/>
      <c r="CK9" s="1019"/>
      <c r="CL9" s="1020"/>
      <c r="CM9" s="1018">
        <v>15</v>
      </c>
      <c r="CN9" s="1019"/>
      <c r="CO9" s="1019"/>
      <c r="CP9" s="1019"/>
      <c r="CQ9" s="1020"/>
      <c r="CR9" s="1018">
        <v>36</v>
      </c>
      <c r="CS9" s="1019"/>
      <c r="CT9" s="1019"/>
      <c r="CU9" s="1019"/>
      <c r="CV9" s="1020"/>
      <c r="CW9" s="1018">
        <v>4</v>
      </c>
      <c r="CX9" s="1019"/>
      <c r="CY9" s="1019"/>
      <c r="CZ9" s="1019"/>
      <c r="DA9" s="1020"/>
      <c r="DB9" s="1018" t="s">
        <v>551</v>
      </c>
      <c r="DC9" s="1019"/>
      <c r="DD9" s="1019"/>
      <c r="DE9" s="1019"/>
      <c r="DF9" s="1020"/>
      <c r="DG9" s="1018" t="s">
        <v>551</v>
      </c>
      <c r="DH9" s="1019"/>
      <c r="DI9" s="1019"/>
      <c r="DJ9" s="1019"/>
      <c r="DK9" s="1020"/>
      <c r="DL9" s="1018" t="s">
        <v>551</v>
      </c>
      <c r="DM9" s="1019"/>
      <c r="DN9" s="1019"/>
      <c r="DO9" s="1019"/>
      <c r="DP9" s="1020"/>
      <c r="DQ9" s="1018" t="s">
        <v>551</v>
      </c>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549</v>
      </c>
      <c r="BT10" s="1044"/>
      <c r="BU10" s="1044"/>
      <c r="BV10" s="1044"/>
      <c r="BW10" s="1044"/>
      <c r="BX10" s="1044"/>
      <c r="BY10" s="1044"/>
      <c r="BZ10" s="1044"/>
      <c r="CA10" s="1044"/>
      <c r="CB10" s="1044"/>
      <c r="CC10" s="1044"/>
      <c r="CD10" s="1044"/>
      <c r="CE10" s="1044"/>
      <c r="CF10" s="1044"/>
      <c r="CG10" s="1045"/>
      <c r="CH10" s="1018">
        <v>-4</v>
      </c>
      <c r="CI10" s="1019"/>
      <c r="CJ10" s="1019"/>
      <c r="CK10" s="1019"/>
      <c r="CL10" s="1020"/>
      <c r="CM10" s="1018">
        <v>8</v>
      </c>
      <c r="CN10" s="1019"/>
      <c r="CO10" s="1019"/>
      <c r="CP10" s="1019"/>
      <c r="CQ10" s="1020"/>
      <c r="CR10" s="1018">
        <v>10</v>
      </c>
      <c r="CS10" s="1019"/>
      <c r="CT10" s="1019"/>
      <c r="CU10" s="1019"/>
      <c r="CV10" s="1020"/>
      <c r="CW10" s="1018" t="s">
        <v>551</v>
      </c>
      <c r="CX10" s="1019"/>
      <c r="CY10" s="1019"/>
      <c r="CZ10" s="1019"/>
      <c r="DA10" s="1020"/>
      <c r="DB10" s="1018" t="s">
        <v>551</v>
      </c>
      <c r="DC10" s="1019"/>
      <c r="DD10" s="1019"/>
      <c r="DE10" s="1019"/>
      <c r="DF10" s="1020"/>
      <c r="DG10" s="1018" t="s">
        <v>552</v>
      </c>
      <c r="DH10" s="1019"/>
      <c r="DI10" s="1019"/>
      <c r="DJ10" s="1019"/>
      <c r="DK10" s="1020"/>
      <c r="DL10" s="1018" t="s">
        <v>551</v>
      </c>
      <c r="DM10" s="1019"/>
      <c r="DN10" s="1019"/>
      <c r="DO10" s="1019"/>
      <c r="DP10" s="1020"/>
      <c r="DQ10" s="1018" t="s">
        <v>551</v>
      </c>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t="s">
        <v>553</v>
      </c>
      <c r="BT11" s="1044"/>
      <c r="BU11" s="1044"/>
      <c r="BV11" s="1044"/>
      <c r="BW11" s="1044"/>
      <c r="BX11" s="1044"/>
      <c r="BY11" s="1044"/>
      <c r="BZ11" s="1044"/>
      <c r="CA11" s="1044"/>
      <c r="CB11" s="1044"/>
      <c r="CC11" s="1044"/>
      <c r="CD11" s="1044"/>
      <c r="CE11" s="1044"/>
      <c r="CF11" s="1044"/>
      <c r="CG11" s="1045"/>
      <c r="CH11" s="1018">
        <v>-8</v>
      </c>
      <c r="CI11" s="1019"/>
      <c r="CJ11" s="1019"/>
      <c r="CK11" s="1019"/>
      <c r="CL11" s="1020"/>
      <c r="CM11" s="1018" t="s">
        <v>554</v>
      </c>
      <c r="CN11" s="1019"/>
      <c r="CO11" s="1019"/>
      <c r="CP11" s="1019"/>
      <c r="CQ11" s="1020"/>
      <c r="CR11" s="1018">
        <v>2</v>
      </c>
      <c r="CS11" s="1019"/>
      <c r="CT11" s="1019"/>
      <c r="CU11" s="1019"/>
      <c r="CV11" s="1020"/>
      <c r="CW11" s="1018" t="s">
        <v>551</v>
      </c>
      <c r="CX11" s="1019"/>
      <c r="CY11" s="1019"/>
      <c r="CZ11" s="1019"/>
      <c r="DA11" s="1020"/>
      <c r="DB11" s="1018" t="s">
        <v>551</v>
      </c>
      <c r="DC11" s="1019"/>
      <c r="DD11" s="1019"/>
      <c r="DE11" s="1019"/>
      <c r="DF11" s="1020"/>
      <c r="DG11" s="1018" t="s">
        <v>551</v>
      </c>
      <c r="DH11" s="1019"/>
      <c r="DI11" s="1019"/>
      <c r="DJ11" s="1019"/>
      <c r="DK11" s="1020"/>
      <c r="DL11" s="1018" t="s">
        <v>551</v>
      </c>
      <c r="DM11" s="1019"/>
      <c r="DN11" s="1019"/>
      <c r="DO11" s="1019"/>
      <c r="DP11" s="1020"/>
      <c r="DQ11" s="1018" t="s">
        <v>551</v>
      </c>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368</v>
      </c>
      <c r="B23" s="973" t="s">
        <v>369</v>
      </c>
      <c r="C23" s="974"/>
      <c r="D23" s="974"/>
      <c r="E23" s="974"/>
      <c r="F23" s="974"/>
      <c r="G23" s="974"/>
      <c r="H23" s="974"/>
      <c r="I23" s="974"/>
      <c r="J23" s="974"/>
      <c r="K23" s="974"/>
      <c r="L23" s="974"/>
      <c r="M23" s="974"/>
      <c r="N23" s="974"/>
      <c r="O23" s="974"/>
      <c r="P23" s="975"/>
      <c r="Q23" s="1097">
        <v>14862</v>
      </c>
      <c r="R23" s="1098"/>
      <c r="S23" s="1098"/>
      <c r="T23" s="1098"/>
      <c r="U23" s="1098"/>
      <c r="V23" s="1098">
        <v>12489</v>
      </c>
      <c r="W23" s="1098"/>
      <c r="X23" s="1098"/>
      <c r="Y23" s="1098"/>
      <c r="Z23" s="1098"/>
      <c r="AA23" s="1098">
        <v>2373</v>
      </c>
      <c r="AB23" s="1098"/>
      <c r="AC23" s="1098"/>
      <c r="AD23" s="1098"/>
      <c r="AE23" s="1099"/>
      <c r="AF23" s="1100">
        <v>1056</v>
      </c>
      <c r="AG23" s="1098"/>
      <c r="AH23" s="1098"/>
      <c r="AI23" s="1098"/>
      <c r="AJ23" s="1101"/>
      <c r="AK23" s="1102"/>
      <c r="AL23" s="1103"/>
      <c r="AM23" s="1103"/>
      <c r="AN23" s="1103"/>
      <c r="AO23" s="1103"/>
      <c r="AP23" s="1098">
        <v>14226</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348</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380</v>
      </c>
      <c r="C28" s="1080"/>
      <c r="D28" s="1080"/>
      <c r="E28" s="1080"/>
      <c r="F28" s="1080"/>
      <c r="G28" s="1080"/>
      <c r="H28" s="1080"/>
      <c r="I28" s="1080"/>
      <c r="J28" s="1080"/>
      <c r="K28" s="1080"/>
      <c r="L28" s="1080"/>
      <c r="M28" s="1080"/>
      <c r="N28" s="1080"/>
      <c r="O28" s="1080"/>
      <c r="P28" s="1081"/>
      <c r="Q28" s="1082">
        <v>1023</v>
      </c>
      <c r="R28" s="1083"/>
      <c r="S28" s="1083"/>
      <c r="T28" s="1083"/>
      <c r="U28" s="1083"/>
      <c r="V28" s="1083">
        <v>1018</v>
      </c>
      <c r="W28" s="1083"/>
      <c r="X28" s="1083"/>
      <c r="Y28" s="1083"/>
      <c r="Z28" s="1083"/>
      <c r="AA28" s="1083">
        <v>6</v>
      </c>
      <c r="AB28" s="1083"/>
      <c r="AC28" s="1083"/>
      <c r="AD28" s="1083"/>
      <c r="AE28" s="1084"/>
      <c r="AF28" s="1085">
        <v>6</v>
      </c>
      <c r="AG28" s="1083"/>
      <c r="AH28" s="1083"/>
      <c r="AI28" s="1083"/>
      <c r="AJ28" s="1086"/>
      <c r="AK28" s="1087">
        <v>67</v>
      </c>
      <c r="AL28" s="1075"/>
      <c r="AM28" s="1075"/>
      <c r="AN28" s="1075"/>
      <c r="AO28" s="1075"/>
      <c r="AP28" s="1075" t="s">
        <v>545</v>
      </c>
      <c r="AQ28" s="1075"/>
      <c r="AR28" s="1075"/>
      <c r="AS28" s="1075"/>
      <c r="AT28" s="1075"/>
      <c r="AU28" s="1075" t="s">
        <v>545</v>
      </c>
      <c r="AV28" s="1075"/>
      <c r="AW28" s="1075"/>
      <c r="AX28" s="1075"/>
      <c r="AY28" s="1075"/>
      <c r="AZ28" s="1076" t="s">
        <v>545</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381</v>
      </c>
      <c r="C29" s="1067"/>
      <c r="D29" s="1067"/>
      <c r="E29" s="1067"/>
      <c r="F29" s="1067"/>
      <c r="G29" s="1067"/>
      <c r="H29" s="1067"/>
      <c r="I29" s="1067"/>
      <c r="J29" s="1067"/>
      <c r="K29" s="1067"/>
      <c r="L29" s="1067"/>
      <c r="M29" s="1067"/>
      <c r="N29" s="1067"/>
      <c r="O29" s="1067"/>
      <c r="P29" s="1068"/>
      <c r="Q29" s="1072">
        <v>1003</v>
      </c>
      <c r="R29" s="1073"/>
      <c r="S29" s="1073"/>
      <c r="T29" s="1073"/>
      <c r="U29" s="1073"/>
      <c r="V29" s="1073">
        <v>472</v>
      </c>
      <c r="W29" s="1073"/>
      <c r="X29" s="1073"/>
      <c r="Y29" s="1073"/>
      <c r="Z29" s="1073"/>
      <c r="AA29" s="1073">
        <f>1003-472</f>
        <v>531</v>
      </c>
      <c r="AB29" s="1073"/>
      <c r="AC29" s="1073"/>
      <c r="AD29" s="1073"/>
      <c r="AE29" s="1074"/>
      <c r="AF29" s="1048">
        <v>531</v>
      </c>
      <c r="AG29" s="1049"/>
      <c r="AH29" s="1049"/>
      <c r="AI29" s="1049"/>
      <c r="AJ29" s="1050"/>
      <c r="AK29" s="1009">
        <v>35</v>
      </c>
      <c r="AL29" s="1000"/>
      <c r="AM29" s="1000"/>
      <c r="AN29" s="1000"/>
      <c r="AO29" s="1000"/>
      <c r="AP29" s="1000">
        <v>244</v>
      </c>
      <c r="AQ29" s="1000"/>
      <c r="AR29" s="1000"/>
      <c r="AS29" s="1000"/>
      <c r="AT29" s="1000"/>
      <c r="AU29" s="1000">
        <v>16</v>
      </c>
      <c r="AV29" s="1000"/>
      <c r="AW29" s="1000"/>
      <c r="AX29" s="1000"/>
      <c r="AY29" s="1000"/>
      <c r="AZ29" s="1071" t="s">
        <v>545</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382</v>
      </c>
      <c r="C30" s="1067"/>
      <c r="D30" s="1067"/>
      <c r="E30" s="1067"/>
      <c r="F30" s="1067"/>
      <c r="G30" s="1067"/>
      <c r="H30" s="1067"/>
      <c r="I30" s="1067"/>
      <c r="J30" s="1067"/>
      <c r="K30" s="1067"/>
      <c r="L30" s="1067"/>
      <c r="M30" s="1067"/>
      <c r="N30" s="1067"/>
      <c r="O30" s="1067"/>
      <c r="P30" s="1068"/>
      <c r="Q30" s="1072">
        <v>1774</v>
      </c>
      <c r="R30" s="1073"/>
      <c r="S30" s="1073"/>
      <c r="T30" s="1073"/>
      <c r="U30" s="1073"/>
      <c r="V30" s="1073">
        <v>1762</v>
      </c>
      <c r="W30" s="1073"/>
      <c r="X30" s="1073"/>
      <c r="Y30" s="1073"/>
      <c r="Z30" s="1073"/>
      <c r="AA30" s="1073">
        <f>1774-1762</f>
        <v>12</v>
      </c>
      <c r="AB30" s="1073"/>
      <c r="AC30" s="1073"/>
      <c r="AD30" s="1073"/>
      <c r="AE30" s="1074"/>
      <c r="AF30" s="1048">
        <v>12</v>
      </c>
      <c r="AG30" s="1049"/>
      <c r="AH30" s="1049"/>
      <c r="AI30" s="1049"/>
      <c r="AJ30" s="1050"/>
      <c r="AK30" s="1009">
        <v>241</v>
      </c>
      <c r="AL30" s="1000"/>
      <c r="AM30" s="1000"/>
      <c r="AN30" s="1000"/>
      <c r="AO30" s="1000"/>
      <c r="AP30" s="1000" t="s">
        <v>545</v>
      </c>
      <c r="AQ30" s="1000"/>
      <c r="AR30" s="1000"/>
      <c r="AS30" s="1000"/>
      <c r="AT30" s="1000"/>
      <c r="AU30" s="1000" t="s">
        <v>545</v>
      </c>
      <c r="AV30" s="1000"/>
      <c r="AW30" s="1000"/>
      <c r="AX30" s="1000"/>
      <c r="AY30" s="1000"/>
      <c r="AZ30" s="1071" t="s">
        <v>545</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383</v>
      </c>
      <c r="C31" s="1067"/>
      <c r="D31" s="1067"/>
      <c r="E31" s="1067"/>
      <c r="F31" s="1067"/>
      <c r="G31" s="1067"/>
      <c r="H31" s="1067"/>
      <c r="I31" s="1067"/>
      <c r="J31" s="1067"/>
      <c r="K31" s="1067"/>
      <c r="L31" s="1067"/>
      <c r="M31" s="1067"/>
      <c r="N31" s="1067"/>
      <c r="O31" s="1067"/>
      <c r="P31" s="1068"/>
      <c r="Q31" s="1072">
        <v>176</v>
      </c>
      <c r="R31" s="1073"/>
      <c r="S31" s="1073"/>
      <c r="T31" s="1073"/>
      <c r="U31" s="1073"/>
      <c r="V31" s="1073">
        <v>171</v>
      </c>
      <c r="W31" s="1073"/>
      <c r="X31" s="1073"/>
      <c r="Y31" s="1073"/>
      <c r="Z31" s="1073"/>
      <c r="AA31" s="1073">
        <f>176-171</f>
        <v>5</v>
      </c>
      <c r="AB31" s="1073"/>
      <c r="AC31" s="1073"/>
      <c r="AD31" s="1073"/>
      <c r="AE31" s="1074"/>
      <c r="AF31" s="1048">
        <v>5</v>
      </c>
      <c r="AG31" s="1049"/>
      <c r="AH31" s="1049"/>
      <c r="AI31" s="1049"/>
      <c r="AJ31" s="1050"/>
      <c r="AK31" s="1009">
        <v>71</v>
      </c>
      <c r="AL31" s="1000"/>
      <c r="AM31" s="1000"/>
      <c r="AN31" s="1000"/>
      <c r="AO31" s="1000"/>
      <c r="AP31" s="1000" t="s">
        <v>545</v>
      </c>
      <c r="AQ31" s="1000"/>
      <c r="AR31" s="1000"/>
      <c r="AS31" s="1000"/>
      <c r="AT31" s="1000"/>
      <c r="AU31" s="1000" t="s">
        <v>545</v>
      </c>
      <c r="AV31" s="1000"/>
      <c r="AW31" s="1000"/>
      <c r="AX31" s="1000"/>
      <c r="AY31" s="1000"/>
      <c r="AZ31" s="1071" t="s">
        <v>545</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384</v>
      </c>
      <c r="C32" s="1067"/>
      <c r="D32" s="1067"/>
      <c r="E32" s="1067"/>
      <c r="F32" s="1067"/>
      <c r="G32" s="1067"/>
      <c r="H32" s="1067"/>
      <c r="I32" s="1067"/>
      <c r="J32" s="1067"/>
      <c r="K32" s="1067"/>
      <c r="L32" s="1067"/>
      <c r="M32" s="1067"/>
      <c r="N32" s="1067"/>
      <c r="O32" s="1067"/>
      <c r="P32" s="1068"/>
      <c r="Q32" s="1072">
        <v>31</v>
      </c>
      <c r="R32" s="1073"/>
      <c r="S32" s="1073"/>
      <c r="T32" s="1073"/>
      <c r="U32" s="1073"/>
      <c r="V32" s="1073">
        <v>26</v>
      </c>
      <c r="W32" s="1073"/>
      <c r="X32" s="1073"/>
      <c r="Y32" s="1073"/>
      <c r="Z32" s="1073"/>
      <c r="AA32" s="1073">
        <v>5</v>
      </c>
      <c r="AB32" s="1073"/>
      <c r="AC32" s="1073"/>
      <c r="AD32" s="1073"/>
      <c r="AE32" s="1074"/>
      <c r="AF32" s="1048">
        <v>5</v>
      </c>
      <c r="AG32" s="1049"/>
      <c r="AH32" s="1049"/>
      <c r="AI32" s="1049"/>
      <c r="AJ32" s="1050"/>
      <c r="AK32" s="1009" t="s">
        <v>545</v>
      </c>
      <c r="AL32" s="1000"/>
      <c r="AM32" s="1000"/>
      <c r="AN32" s="1000"/>
      <c r="AO32" s="1000"/>
      <c r="AP32" s="1000">
        <v>164</v>
      </c>
      <c r="AQ32" s="1000"/>
      <c r="AR32" s="1000"/>
      <c r="AS32" s="1000"/>
      <c r="AT32" s="1000"/>
      <c r="AU32" s="1000" t="s">
        <v>545</v>
      </c>
      <c r="AV32" s="1000"/>
      <c r="AW32" s="1000"/>
      <c r="AX32" s="1000"/>
      <c r="AY32" s="1000"/>
      <c r="AZ32" s="1071" t="s">
        <v>545</v>
      </c>
      <c r="BA32" s="1071"/>
      <c r="BB32" s="1071"/>
      <c r="BC32" s="1071"/>
      <c r="BD32" s="1071"/>
      <c r="BE32" s="1061" t="s">
        <v>385</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386</v>
      </c>
      <c r="C33" s="1067"/>
      <c r="D33" s="1067"/>
      <c r="E33" s="1067"/>
      <c r="F33" s="1067"/>
      <c r="G33" s="1067"/>
      <c r="H33" s="1067"/>
      <c r="I33" s="1067"/>
      <c r="J33" s="1067"/>
      <c r="K33" s="1067"/>
      <c r="L33" s="1067"/>
      <c r="M33" s="1067"/>
      <c r="N33" s="1067"/>
      <c r="O33" s="1067"/>
      <c r="P33" s="1068"/>
      <c r="Q33" s="1072">
        <v>572</v>
      </c>
      <c r="R33" s="1073"/>
      <c r="S33" s="1073"/>
      <c r="T33" s="1073"/>
      <c r="U33" s="1073"/>
      <c r="V33" s="1073">
        <v>584</v>
      </c>
      <c r="W33" s="1073"/>
      <c r="X33" s="1073"/>
      <c r="Y33" s="1073"/>
      <c r="Z33" s="1073"/>
      <c r="AA33" s="1073">
        <f>572-584</f>
        <v>-12</v>
      </c>
      <c r="AB33" s="1073"/>
      <c r="AC33" s="1073"/>
      <c r="AD33" s="1073"/>
      <c r="AE33" s="1074"/>
      <c r="AF33" s="1048">
        <v>377</v>
      </c>
      <c r="AG33" s="1049"/>
      <c r="AH33" s="1049"/>
      <c r="AI33" s="1049"/>
      <c r="AJ33" s="1050"/>
      <c r="AK33" s="1009">
        <v>110</v>
      </c>
      <c r="AL33" s="1000"/>
      <c r="AM33" s="1000"/>
      <c r="AN33" s="1000"/>
      <c r="AO33" s="1000"/>
      <c r="AP33" s="1000">
        <v>424</v>
      </c>
      <c r="AQ33" s="1000"/>
      <c r="AR33" s="1000"/>
      <c r="AS33" s="1000"/>
      <c r="AT33" s="1000"/>
      <c r="AU33" s="1000">
        <v>316</v>
      </c>
      <c r="AV33" s="1000"/>
      <c r="AW33" s="1000"/>
      <c r="AX33" s="1000"/>
      <c r="AY33" s="1000"/>
      <c r="AZ33" s="1071" t="s">
        <v>545</v>
      </c>
      <c r="BA33" s="1071"/>
      <c r="BB33" s="1071"/>
      <c r="BC33" s="1071"/>
      <c r="BD33" s="1071"/>
      <c r="BE33" s="1061" t="s">
        <v>385</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387</v>
      </c>
      <c r="C34" s="1067"/>
      <c r="D34" s="1067"/>
      <c r="E34" s="1067"/>
      <c r="F34" s="1067"/>
      <c r="G34" s="1067"/>
      <c r="H34" s="1067"/>
      <c r="I34" s="1067"/>
      <c r="J34" s="1067"/>
      <c r="K34" s="1067"/>
      <c r="L34" s="1067"/>
      <c r="M34" s="1067"/>
      <c r="N34" s="1067"/>
      <c r="O34" s="1067"/>
      <c r="P34" s="1068"/>
      <c r="Q34" s="1072">
        <v>600</v>
      </c>
      <c r="R34" s="1073"/>
      <c r="S34" s="1073"/>
      <c r="T34" s="1073"/>
      <c r="U34" s="1073"/>
      <c r="V34" s="1073">
        <v>384</v>
      </c>
      <c r="W34" s="1073"/>
      <c r="X34" s="1073"/>
      <c r="Y34" s="1073"/>
      <c r="Z34" s="1073"/>
      <c r="AA34" s="1073">
        <v>216</v>
      </c>
      <c r="AB34" s="1073"/>
      <c r="AC34" s="1073"/>
      <c r="AD34" s="1073"/>
      <c r="AE34" s="1074"/>
      <c r="AF34" s="1048">
        <v>9</v>
      </c>
      <c r="AG34" s="1049"/>
      <c r="AH34" s="1049"/>
      <c r="AI34" s="1049"/>
      <c r="AJ34" s="1050"/>
      <c r="AK34" s="1009">
        <v>102</v>
      </c>
      <c r="AL34" s="1000"/>
      <c r="AM34" s="1000"/>
      <c r="AN34" s="1000"/>
      <c r="AO34" s="1000"/>
      <c r="AP34" s="1000">
        <v>568</v>
      </c>
      <c r="AQ34" s="1000"/>
      <c r="AR34" s="1000"/>
      <c r="AS34" s="1000"/>
      <c r="AT34" s="1000"/>
      <c r="AU34" s="1000">
        <v>384</v>
      </c>
      <c r="AV34" s="1000"/>
      <c r="AW34" s="1000"/>
      <c r="AX34" s="1000"/>
      <c r="AY34" s="1000"/>
      <c r="AZ34" s="1071" t="s">
        <v>545</v>
      </c>
      <c r="BA34" s="1071"/>
      <c r="BB34" s="1071"/>
      <c r="BC34" s="1071"/>
      <c r="BD34" s="1071"/>
      <c r="BE34" s="1061" t="s">
        <v>388</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t="s">
        <v>389</v>
      </c>
      <c r="C35" s="1067"/>
      <c r="D35" s="1067"/>
      <c r="E35" s="1067"/>
      <c r="F35" s="1067"/>
      <c r="G35" s="1067"/>
      <c r="H35" s="1067"/>
      <c r="I35" s="1067"/>
      <c r="J35" s="1067"/>
      <c r="K35" s="1067"/>
      <c r="L35" s="1067"/>
      <c r="M35" s="1067"/>
      <c r="N35" s="1067"/>
      <c r="O35" s="1067"/>
      <c r="P35" s="1068"/>
      <c r="Q35" s="1072">
        <v>195</v>
      </c>
      <c r="R35" s="1073"/>
      <c r="S35" s="1073"/>
      <c r="T35" s="1073"/>
      <c r="U35" s="1073"/>
      <c r="V35" s="1073">
        <v>161</v>
      </c>
      <c r="W35" s="1073"/>
      <c r="X35" s="1073"/>
      <c r="Y35" s="1073"/>
      <c r="Z35" s="1073"/>
      <c r="AA35" s="1073">
        <f>195-161</f>
        <v>34</v>
      </c>
      <c r="AB35" s="1073"/>
      <c r="AC35" s="1073"/>
      <c r="AD35" s="1073"/>
      <c r="AE35" s="1074"/>
      <c r="AF35" s="1048">
        <v>34</v>
      </c>
      <c r="AG35" s="1049"/>
      <c r="AH35" s="1049"/>
      <c r="AI35" s="1049"/>
      <c r="AJ35" s="1050"/>
      <c r="AK35" s="1009">
        <v>82</v>
      </c>
      <c r="AL35" s="1000"/>
      <c r="AM35" s="1000"/>
      <c r="AN35" s="1000"/>
      <c r="AO35" s="1000"/>
      <c r="AP35" s="1000">
        <v>615</v>
      </c>
      <c r="AQ35" s="1000"/>
      <c r="AR35" s="1000"/>
      <c r="AS35" s="1000"/>
      <c r="AT35" s="1000"/>
      <c r="AU35" s="1000">
        <v>634</v>
      </c>
      <c r="AV35" s="1000"/>
      <c r="AW35" s="1000"/>
      <c r="AX35" s="1000"/>
      <c r="AY35" s="1000"/>
      <c r="AZ35" s="1071" t="s">
        <v>545</v>
      </c>
      <c r="BA35" s="1071"/>
      <c r="BB35" s="1071"/>
      <c r="BC35" s="1071"/>
      <c r="BD35" s="1071"/>
      <c r="BE35" s="1061" t="s">
        <v>388</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390</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368</v>
      </c>
      <c r="B63" s="973" t="s">
        <v>391</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979</v>
      </c>
      <c r="AG63" s="988"/>
      <c r="AH63" s="988"/>
      <c r="AI63" s="988"/>
      <c r="AJ63" s="1059"/>
      <c r="AK63" s="1060"/>
      <c r="AL63" s="992"/>
      <c r="AM63" s="992"/>
      <c r="AN63" s="992"/>
      <c r="AO63" s="992"/>
      <c r="AP63" s="988">
        <v>2015</v>
      </c>
      <c r="AQ63" s="988"/>
      <c r="AR63" s="988"/>
      <c r="AS63" s="988"/>
      <c r="AT63" s="988"/>
      <c r="AU63" s="988">
        <v>1350</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393</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394</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538</v>
      </c>
      <c r="C68" s="1015"/>
      <c r="D68" s="1015"/>
      <c r="E68" s="1015"/>
      <c r="F68" s="1015"/>
      <c r="G68" s="1015"/>
      <c r="H68" s="1015"/>
      <c r="I68" s="1015"/>
      <c r="J68" s="1015"/>
      <c r="K68" s="1015"/>
      <c r="L68" s="1015"/>
      <c r="M68" s="1015"/>
      <c r="N68" s="1015"/>
      <c r="O68" s="1015"/>
      <c r="P68" s="1016"/>
      <c r="Q68" s="1017">
        <v>166</v>
      </c>
      <c r="R68" s="1011"/>
      <c r="S68" s="1011"/>
      <c r="T68" s="1011"/>
      <c r="U68" s="1011"/>
      <c r="V68" s="1011">
        <v>152</v>
      </c>
      <c r="W68" s="1011"/>
      <c r="X68" s="1011"/>
      <c r="Y68" s="1011"/>
      <c r="Z68" s="1011"/>
      <c r="AA68" s="1011">
        <v>14</v>
      </c>
      <c r="AB68" s="1011"/>
      <c r="AC68" s="1011"/>
      <c r="AD68" s="1011"/>
      <c r="AE68" s="1011"/>
      <c r="AF68" s="1011">
        <v>14</v>
      </c>
      <c r="AG68" s="1011"/>
      <c r="AH68" s="1011"/>
      <c r="AI68" s="1011"/>
      <c r="AJ68" s="1011"/>
      <c r="AK68" s="1011">
        <v>8</v>
      </c>
      <c r="AL68" s="1011"/>
      <c r="AM68" s="1011"/>
      <c r="AN68" s="1011"/>
      <c r="AO68" s="1011"/>
      <c r="AP68" s="1011" t="s">
        <v>544</v>
      </c>
      <c r="AQ68" s="1011"/>
      <c r="AR68" s="1011"/>
      <c r="AS68" s="1011"/>
      <c r="AT68" s="1011"/>
      <c r="AU68" s="1011" t="s">
        <v>545</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539</v>
      </c>
      <c r="C69" s="1004"/>
      <c r="D69" s="1004"/>
      <c r="E69" s="1004"/>
      <c r="F69" s="1004"/>
      <c r="G69" s="1004"/>
      <c r="H69" s="1004"/>
      <c r="I69" s="1004"/>
      <c r="J69" s="1004"/>
      <c r="K69" s="1004"/>
      <c r="L69" s="1004"/>
      <c r="M69" s="1004"/>
      <c r="N69" s="1004"/>
      <c r="O69" s="1004"/>
      <c r="P69" s="1005"/>
      <c r="Q69" s="1006">
        <v>5737</v>
      </c>
      <c r="R69" s="1000"/>
      <c r="S69" s="1000"/>
      <c r="T69" s="1000"/>
      <c r="U69" s="1000"/>
      <c r="V69" s="1000">
        <v>5407</v>
      </c>
      <c r="W69" s="1000"/>
      <c r="X69" s="1000"/>
      <c r="Y69" s="1000"/>
      <c r="Z69" s="1000"/>
      <c r="AA69" s="1000">
        <v>330</v>
      </c>
      <c r="AB69" s="1000"/>
      <c r="AC69" s="1000"/>
      <c r="AD69" s="1000"/>
      <c r="AE69" s="1000"/>
      <c r="AF69" s="1000">
        <v>330</v>
      </c>
      <c r="AG69" s="1000"/>
      <c r="AH69" s="1000"/>
      <c r="AI69" s="1000"/>
      <c r="AJ69" s="1000"/>
      <c r="AK69" s="1000">
        <v>12</v>
      </c>
      <c r="AL69" s="1000"/>
      <c r="AM69" s="1000"/>
      <c r="AN69" s="1000"/>
      <c r="AO69" s="1000"/>
      <c r="AP69" s="1000" t="s">
        <v>545</v>
      </c>
      <c r="AQ69" s="1000"/>
      <c r="AR69" s="1000"/>
      <c r="AS69" s="1000"/>
      <c r="AT69" s="1000"/>
      <c r="AU69" s="1000" t="s">
        <v>545</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540</v>
      </c>
      <c r="C70" s="1004"/>
      <c r="D70" s="1004"/>
      <c r="E70" s="1004"/>
      <c r="F70" s="1004"/>
      <c r="G70" s="1004"/>
      <c r="H70" s="1004"/>
      <c r="I70" s="1004"/>
      <c r="J70" s="1004"/>
      <c r="K70" s="1004"/>
      <c r="L70" s="1004"/>
      <c r="M70" s="1004"/>
      <c r="N70" s="1004"/>
      <c r="O70" s="1004"/>
      <c r="P70" s="1005"/>
      <c r="Q70" s="1006">
        <v>121</v>
      </c>
      <c r="R70" s="1000"/>
      <c r="S70" s="1000"/>
      <c r="T70" s="1000"/>
      <c r="U70" s="1000"/>
      <c r="V70" s="1000">
        <v>60</v>
      </c>
      <c r="W70" s="1000"/>
      <c r="X70" s="1000"/>
      <c r="Y70" s="1000"/>
      <c r="Z70" s="1000"/>
      <c r="AA70" s="1000">
        <v>61</v>
      </c>
      <c r="AB70" s="1000"/>
      <c r="AC70" s="1000"/>
      <c r="AD70" s="1000"/>
      <c r="AE70" s="1000"/>
      <c r="AF70" s="1000">
        <v>61</v>
      </c>
      <c r="AG70" s="1000"/>
      <c r="AH70" s="1000"/>
      <c r="AI70" s="1000"/>
      <c r="AJ70" s="1000"/>
      <c r="AK70" s="1000" t="s">
        <v>545</v>
      </c>
      <c r="AL70" s="1000"/>
      <c r="AM70" s="1000"/>
      <c r="AN70" s="1000"/>
      <c r="AO70" s="1000"/>
      <c r="AP70" s="1000" t="s">
        <v>545</v>
      </c>
      <c r="AQ70" s="1000"/>
      <c r="AR70" s="1000"/>
      <c r="AS70" s="1000"/>
      <c r="AT70" s="1000"/>
      <c r="AU70" s="1000" t="s">
        <v>545</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541</v>
      </c>
      <c r="C71" s="1004"/>
      <c r="D71" s="1004"/>
      <c r="E71" s="1004"/>
      <c r="F71" s="1004"/>
      <c r="G71" s="1004"/>
      <c r="H71" s="1004"/>
      <c r="I71" s="1004"/>
      <c r="J71" s="1004"/>
      <c r="K71" s="1004"/>
      <c r="L71" s="1004"/>
      <c r="M71" s="1004"/>
      <c r="N71" s="1004"/>
      <c r="O71" s="1004"/>
      <c r="P71" s="1005"/>
      <c r="Q71" s="1006">
        <v>2</v>
      </c>
      <c r="R71" s="1000"/>
      <c r="S71" s="1000"/>
      <c r="T71" s="1000"/>
      <c r="U71" s="1000"/>
      <c r="V71" s="1000">
        <v>1</v>
      </c>
      <c r="W71" s="1000"/>
      <c r="X71" s="1000"/>
      <c r="Y71" s="1000"/>
      <c r="Z71" s="1000"/>
      <c r="AA71" s="1000">
        <v>1</v>
      </c>
      <c r="AB71" s="1000"/>
      <c r="AC71" s="1000"/>
      <c r="AD71" s="1000"/>
      <c r="AE71" s="1000"/>
      <c r="AF71" s="1000">
        <v>1</v>
      </c>
      <c r="AG71" s="1000"/>
      <c r="AH71" s="1000"/>
      <c r="AI71" s="1000"/>
      <c r="AJ71" s="1000"/>
      <c r="AK71" s="1000" t="s">
        <v>545</v>
      </c>
      <c r="AL71" s="1000"/>
      <c r="AM71" s="1000"/>
      <c r="AN71" s="1000"/>
      <c r="AO71" s="1000"/>
      <c r="AP71" s="1000" t="s">
        <v>545</v>
      </c>
      <c r="AQ71" s="1000"/>
      <c r="AR71" s="1000"/>
      <c r="AS71" s="1000"/>
      <c r="AT71" s="1000"/>
      <c r="AU71" s="1000" t="s">
        <v>545</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542</v>
      </c>
      <c r="C72" s="1004"/>
      <c r="D72" s="1004"/>
      <c r="E72" s="1004"/>
      <c r="F72" s="1004"/>
      <c r="G72" s="1004"/>
      <c r="H72" s="1004"/>
      <c r="I72" s="1004"/>
      <c r="J72" s="1004"/>
      <c r="K72" s="1004"/>
      <c r="L72" s="1004"/>
      <c r="M72" s="1004"/>
      <c r="N72" s="1004"/>
      <c r="O72" s="1004"/>
      <c r="P72" s="1005"/>
      <c r="Q72" s="1006">
        <v>1022</v>
      </c>
      <c r="R72" s="1000"/>
      <c r="S72" s="1000"/>
      <c r="T72" s="1000"/>
      <c r="U72" s="1000"/>
      <c r="V72" s="1000">
        <v>1018</v>
      </c>
      <c r="W72" s="1000"/>
      <c r="X72" s="1000"/>
      <c r="Y72" s="1000"/>
      <c r="Z72" s="1000"/>
      <c r="AA72" s="1000">
        <v>4</v>
      </c>
      <c r="AB72" s="1000"/>
      <c r="AC72" s="1000"/>
      <c r="AD72" s="1000"/>
      <c r="AE72" s="1000"/>
      <c r="AF72" s="1000">
        <v>4</v>
      </c>
      <c r="AG72" s="1000"/>
      <c r="AH72" s="1000"/>
      <c r="AI72" s="1000"/>
      <c r="AJ72" s="1000"/>
      <c r="AK72" s="1000">
        <v>7</v>
      </c>
      <c r="AL72" s="1000"/>
      <c r="AM72" s="1000"/>
      <c r="AN72" s="1000"/>
      <c r="AO72" s="1000"/>
      <c r="AP72" s="1000" t="s">
        <v>545</v>
      </c>
      <c r="AQ72" s="1000"/>
      <c r="AR72" s="1000"/>
      <c r="AS72" s="1000"/>
      <c r="AT72" s="1000"/>
      <c r="AU72" s="1000" t="s">
        <v>545</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543</v>
      </c>
      <c r="C73" s="1004"/>
      <c r="D73" s="1004"/>
      <c r="E73" s="1004"/>
      <c r="F73" s="1004"/>
      <c r="G73" s="1004"/>
      <c r="H73" s="1004"/>
      <c r="I73" s="1004"/>
      <c r="J73" s="1004"/>
      <c r="K73" s="1004"/>
      <c r="L73" s="1004"/>
      <c r="M73" s="1004"/>
      <c r="N73" s="1004"/>
      <c r="O73" s="1004"/>
      <c r="P73" s="1005"/>
      <c r="Q73" s="1006">
        <v>126823</v>
      </c>
      <c r="R73" s="1000"/>
      <c r="S73" s="1000"/>
      <c r="T73" s="1000"/>
      <c r="U73" s="1000"/>
      <c r="V73" s="1000">
        <v>119653</v>
      </c>
      <c r="W73" s="1000"/>
      <c r="X73" s="1000"/>
      <c r="Y73" s="1000"/>
      <c r="Z73" s="1000"/>
      <c r="AA73" s="1000">
        <v>7170</v>
      </c>
      <c r="AB73" s="1000"/>
      <c r="AC73" s="1000"/>
      <c r="AD73" s="1000"/>
      <c r="AE73" s="1000"/>
      <c r="AF73" s="1000">
        <v>7170</v>
      </c>
      <c r="AG73" s="1000"/>
      <c r="AH73" s="1000"/>
      <c r="AI73" s="1000"/>
      <c r="AJ73" s="1000"/>
      <c r="AK73" s="1000" t="s">
        <v>545</v>
      </c>
      <c r="AL73" s="1000"/>
      <c r="AM73" s="1000"/>
      <c r="AN73" s="1000"/>
      <c r="AO73" s="1000"/>
      <c r="AP73" s="1000" t="s">
        <v>545</v>
      </c>
      <c r="AQ73" s="1000"/>
      <c r="AR73" s="1000"/>
      <c r="AS73" s="1000"/>
      <c r="AT73" s="1000"/>
      <c r="AU73" s="1000" t="s">
        <v>545</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368</v>
      </c>
      <c r="B88" s="973" t="s">
        <v>395</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7580</v>
      </c>
      <c r="AG88" s="988"/>
      <c r="AH88" s="988"/>
      <c r="AI88" s="988"/>
      <c r="AJ88" s="988"/>
      <c r="AK88" s="992"/>
      <c r="AL88" s="992"/>
      <c r="AM88" s="992"/>
      <c r="AN88" s="992"/>
      <c r="AO88" s="992"/>
      <c r="AP88" s="988" t="s">
        <v>555</v>
      </c>
      <c r="AQ88" s="988"/>
      <c r="AR88" s="988"/>
      <c r="AS88" s="988"/>
      <c r="AT88" s="988"/>
      <c r="AU88" s="988" t="s">
        <v>555</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396</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59</v>
      </c>
      <c r="CS102" s="980"/>
      <c r="CT102" s="980"/>
      <c r="CU102" s="980"/>
      <c r="CV102" s="981"/>
      <c r="CW102" s="979">
        <v>4</v>
      </c>
      <c r="CX102" s="980"/>
      <c r="CY102" s="980"/>
      <c r="CZ102" s="980"/>
      <c r="DA102" s="981"/>
      <c r="DB102" s="979">
        <v>274</v>
      </c>
      <c r="DC102" s="980"/>
      <c r="DD102" s="980"/>
      <c r="DE102" s="980"/>
      <c r="DF102" s="981"/>
      <c r="DG102" s="979" t="s">
        <v>537</v>
      </c>
      <c r="DH102" s="980"/>
      <c r="DI102" s="980"/>
      <c r="DJ102" s="980"/>
      <c r="DK102" s="981"/>
      <c r="DL102" s="979" t="s">
        <v>537</v>
      </c>
      <c r="DM102" s="980"/>
      <c r="DN102" s="980"/>
      <c r="DO102" s="980"/>
      <c r="DP102" s="981"/>
      <c r="DQ102" s="979" t="s">
        <v>550</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403</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404</v>
      </c>
      <c r="AB109" s="923"/>
      <c r="AC109" s="923"/>
      <c r="AD109" s="923"/>
      <c r="AE109" s="924"/>
      <c r="AF109" s="925" t="s">
        <v>287</v>
      </c>
      <c r="AG109" s="923"/>
      <c r="AH109" s="923"/>
      <c r="AI109" s="923"/>
      <c r="AJ109" s="924"/>
      <c r="AK109" s="925" t="s">
        <v>286</v>
      </c>
      <c r="AL109" s="923"/>
      <c r="AM109" s="923"/>
      <c r="AN109" s="923"/>
      <c r="AO109" s="924"/>
      <c r="AP109" s="925" t="s">
        <v>405</v>
      </c>
      <c r="AQ109" s="923"/>
      <c r="AR109" s="923"/>
      <c r="AS109" s="923"/>
      <c r="AT109" s="954"/>
      <c r="AU109" s="922" t="s">
        <v>403</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404</v>
      </c>
      <c r="BR109" s="923"/>
      <c r="BS109" s="923"/>
      <c r="BT109" s="923"/>
      <c r="BU109" s="924"/>
      <c r="BV109" s="925" t="s">
        <v>287</v>
      </c>
      <c r="BW109" s="923"/>
      <c r="BX109" s="923"/>
      <c r="BY109" s="923"/>
      <c r="BZ109" s="924"/>
      <c r="CA109" s="925" t="s">
        <v>286</v>
      </c>
      <c r="CB109" s="923"/>
      <c r="CC109" s="923"/>
      <c r="CD109" s="923"/>
      <c r="CE109" s="924"/>
      <c r="CF109" s="961" t="s">
        <v>405</v>
      </c>
      <c r="CG109" s="961"/>
      <c r="CH109" s="961"/>
      <c r="CI109" s="961"/>
      <c r="CJ109" s="961"/>
      <c r="CK109" s="925" t="s">
        <v>406</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404</v>
      </c>
      <c r="DH109" s="923"/>
      <c r="DI109" s="923"/>
      <c r="DJ109" s="923"/>
      <c r="DK109" s="924"/>
      <c r="DL109" s="925" t="s">
        <v>287</v>
      </c>
      <c r="DM109" s="923"/>
      <c r="DN109" s="923"/>
      <c r="DO109" s="923"/>
      <c r="DP109" s="924"/>
      <c r="DQ109" s="925" t="s">
        <v>286</v>
      </c>
      <c r="DR109" s="923"/>
      <c r="DS109" s="923"/>
      <c r="DT109" s="923"/>
      <c r="DU109" s="924"/>
      <c r="DV109" s="925" t="s">
        <v>405</v>
      </c>
      <c r="DW109" s="923"/>
      <c r="DX109" s="923"/>
      <c r="DY109" s="923"/>
      <c r="DZ109" s="954"/>
    </row>
    <row r="110" spans="1:131" s="199" customFormat="1" ht="26.25" customHeight="1">
      <c r="A110" s="825" t="s">
        <v>407</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1750177</v>
      </c>
      <c r="AB110" s="916"/>
      <c r="AC110" s="916"/>
      <c r="AD110" s="916"/>
      <c r="AE110" s="917"/>
      <c r="AF110" s="918">
        <v>1783772</v>
      </c>
      <c r="AG110" s="916"/>
      <c r="AH110" s="916"/>
      <c r="AI110" s="916"/>
      <c r="AJ110" s="917"/>
      <c r="AK110" s="918">
        <v>1689930</v>
      </c>
      <c r="AL110" s="916"/>
      <c r="AM110" s="916"/>
      <c r="AN110" s="916"/>
      <c r="AO110" s="917"/>
      <c r="AP110" s="919">
        <v>33.5</v>
      </c>
      <c r="AQ110" s="920"/>
      <c r="AR110" s="920"/>
      <c r="AS110" s="920"/>
      <c r="AT110" s="921"/>
      <c r="AU110" s="955" t="s">
        <v>61</v>
      </c>
      <c r="AV110" s="956"/>
      <c r="AW110" s="956"/>
      <c r="AX110" s="956"/>
      <c r="AY110" s="956"/>
      <c r="AZ110" s="881" t="s">
        <v>408</v>
      </c>
      <c r="BA110" s="826"/>
      <c r="BB110" s="826"/>
      <c r="BC110" s="826"/>
      <c r="BD110" s="826"/>
      <c r="BE110" s="826"/>
      <c r="BF110" s="826"/>
      <c r="BG110" s="826"/>
      <c r="BH110" s="826"/>
      <c r="BI110" s="826"/>
      <c r="BJ110" s="826"/>
      <c r="BK110" s="826"/>
      <c r="BL110" s="826"/>
      <c r="BM110" s="826"/>
      <c r="BN110" s="826"/>
      <c r="BO110" s="826"/>
      <c r="BP110" s="827"/>
      <c r="BQ110" s="882">
        <v>14300890</v>
      </c>
      <c r="BR110" s="863"/>
      <c r="BS110" s="863"/>
      <c r="BT110" s="863"/>
      <c r="BU110" s="863"/>
      <c r="BV110" s="863">
        <v>13997510</v>
      </c>
      <c r="BW110" s="863"/>
      <c r="BX110" s="863"/>
      <c r="BY110" s="863"/>
      <c r="BZ110" s="863"/>
      <c r="CA110" s="863">
        <v>14226405</v>
      </c>
      <c r="CB110" s="863"/>
      <c r="CC110" s="863"/>
      <c r="CD110" s="863"/>
      <c r="CE110" s="863"/>
      <c r="CF110" s="887">
        <v>281.89999999999998</v>
      </c>
      <c r="CG110" s="888"/>
      <c r="CH110" s="888"/>
      <c r="CI110" s="888"/>
      <c r="CJ110" s="888"/>
      <c r="CK110" s="951" t="s">
        <v>409</v>
      </c>
      <c r="CL110" s="837"/>
      <c r="CM110" s="912" t="s">
        <v>410</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c r="A111" s="792" t="s">
        <v>411</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412</v>
      </c>
      <c r="BA111" s="768"/>
      <c r="BB111" s="768"/>
      <c r="BC111" s="768"/>
      <c r="BD111" s="768"/>
      <c r="BE111" s="768"/>
      <c r="BF111" s="768"/>
      <c r="BG111" s="768"/>
      <c r="BH111" s="768"/>
      <c r="BI111" s="768"/>
      <c r="BJ111" s="768"/>
      <c r="BK111" s="768"/>
      <c r="BL111" s="768"/>
      <c r="BM111" s="768"/>
      <c r="BN111" s="768"/>
      <c r="BO111" s="768"/>
      <c r="BP111" s="769"/>
      <c r="BQ111" s="834" t="s">
        <v>413</v>
      </c>
      <c r="BR111" s="835"/>
      <c r="BS111" s="835"/>
      <c r="BT111" s="835"/>
      <c r="BU111" s="835"/>
      <c r="BV111" s="835" t="s">
        <v>413</v>
      </c>
      <c r="BW111" s="835"/>
      <c r="BX111" s="835"/>
      <c r="BY111" s="835"/>
      <c r="BZ111" s="835"/>
      <c r="CA111" s="835" t="s">
        <v>413</v>
      </c>
      <c r="CB111" s="835"/>
      <c r="CC111" s="835"/>
      <c r="CD111" s="835"/>
      <c r="CE111" s="835"/>
      <c r="CF111" s="896" t="s">
        <v>413</v>
      </c>
      <c r="CG111" s="897"/>
      <c r="CH111" s="897"/>
      <c r="CI111" s="897"/>
      <c r="CJ111" s="897"/>
      <c r="CK111" s="952"/>
      <c r="CL111" s="839"/>
      <c r="CM111" s="842" t="s">
        <v>414</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413</v>
      </c>
      <c r="DH111" s="835"/>
      <c r="DI111" s="835"/>
      <c r="DJ111" s="835"/>
      <c r="DK111" s="835"/>
      <c r="DL111" s="835" t="s">
        <v>413</v>
      </c>
      <c r="DM111" s="835"/>
      <c r="DN111" s="835"/>
      <c r="DO111" s="835"/>
      <c r="DP111" s="835"/>
      <c r="DQ111" s="835" t="s">
        <v>413</v>
      </c>
      <c r="DR111" s="835"/>
      <c r="DS111" s="835"/>
      <c r="DT111" s="835"/>
      <c r="DU111" s="835"/>
      <c r="DV111" s="812" t="s">
        <v>413</v>
      </c>
      <c r="DW111" s="812"/>
      <c r="DX111" s="812"/>
      <c r="DY111" s="812"/>
      <c r="DZ111" s="813"/>
    </row>
    <row r="112" spans="1:131" s="199" customFormat="1" ht="26.25" customHeight="1">
      <c r="A112" s="937" t="s">
        <v>415</v>
      </c>
      <c r="B112" s="938"/>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417</v>
      </c>
      <c r="BA112" s="768"/>
      <c r="BB112" s="768"/>
      <c r="BC112" s="768"/>
      <c r="BD112" s="768"/>
      <c r="BE112" s="768"/>
      <c r="BF112" s="768"/>
      <c r="BG112" s="768"/>
      <c r="BH112" s="768"/>
      <c r="BI112" s="768"/>
      <c r="BJ112" s="768"/>
      <c r="BK112" s="768"/>
      <c r="BL112" s="768"/>
      <c r="BM112" s="768"/>
      <c r="BN112" s="768"/>
      <c r="BO112" s="768"/>
      <c r="BP112" s="769"/>
      <c r="BQ112" s="834">
        <v>1239918</v>
      </c>
      <c r="BR112" s="835"/>
      <c r="BS112" s="835"/>
      <c r="BT112" s="835"/>
      <c r="BU112" s="835"/>
      <c r="BV112" s="835">
        <v>1324290</v>
      </c>
      <c r="BW112" s="835"/>
      <c r="BX112" s="835"/>
      <c r="BY112" s="835"/>
      <c r="BZ112" s="835"/>
      <c r="CA112" s="835">
        <v>1352250</v>
      </c>
      <c r="CB112" s="835"/>
      <c r="CC112" s="835"/>
      <c r="CD112" s="835"/>
      <c r="CE112" s="835"/>
      <c r="CF112" s="896">
        <v>26.8</v>
      </c>
      <c r="CG112" s="897"/>
      <c r="CH112" s="897"/>
      <c r="CI112" s="897"/>
      <c r="CJ112" s="897"/>
      <c r="CK112" s="952"/>
      <c r="CL112" s="839"/>
      <c r="CM112" s="842" t="s">
        <v>418</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c r="A113" s="939"/>
      <c r="B113" s="940"/>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130427</v>
      </c>
      <c r="AB113" s="944"/>
      <c r="AC113" s="944"/>
      <c r="AD113" s="944"/>
      <c r="AE113" s="945"/>
      <c r="AF113" s="946">
        <v>151745</v>
      </c>
      <c r="AG113" s="944"/>
      <c r="AH113" s="944"/>
      <c r="AI113" s="944"/>
      <c r="AJ113" s="945"/>
      <c r="AK113" s="946">
        <v>153100</v>
      </c>
      <c r="AL113" s="944"/>
      <c r="AM113" s="944"/>
      <c r="AN113" s="944"/>
      <c r="AO113" s="945"/>
      <c r="AP113" s="947">
        <v>3</v>
      </c>
      <c r="AQ113" s="948"/>
      <c r="AR113" s="948"/>
      <c r="AS113" s="948"/>
      <c r="AT113" s="949"/>
      <c r="AU113" s="957"/>
      <c r="AV113" s="958"/>
      <c r="AW113" s="958"/>
      <c r="AX113" s="958"/>
      <c r="AY113" s="958"/>
      <c r="AZ113" s="833" t="s">
        <v>420</v>
      </c>
      <c r="BA113" s="768"/>
      <c r="BB113" s="768"/>
      <c r="BC113" s="768"/>
      <c r="BD113" s="768"/>
      <c r="BE113" s="768"/>
      <c r="BF113" s="768"/>
      <c r="BG113" s="768"/>
      <c r="BH113" s="768"/>
      <c r="BI113" s="768"/>
      <c r="BJ113" s="768"/>
      <c r="BK113" s="768"/>
      <c r="BL113" s="768"/>
      <c r="BM113" s="768"/>
      <c r="BN113" s="768"/>
      <c r="BO113" s="768"/>
      <c r="BP113" s="769"/>
      <c r="BQ113" s="834" t="s">
        <v>112</v>
      </c>
      <c r="BR113" s="835"/>
      <c r="BS113" s="835"/>
      <c r="BT113" s="835"/>
      <c r="BU113" s="835"/>
      <c r="BV113" s="835" t="s">
        <v>112</v>
      </c>
      <c r="BW113" s="835"/>
      <c r="BX113" s="835"/>
      <c r="BY113" s="835"/>
      <c r="BZ113" s="835"/>
      <c r="CA113" s="835" t="s">
        <v>112</v>
      </c>
      <c r="CB113" s="835"/>
      <c r="CC113" s="835"/>
      <c r="CD113" s="835"/>
      <c r="CE113" s="835"/>
      <c r="CF113" s="896" t="s">
        <v>112</v>
      </c>
      <c r="CG113" s="897"/>
      <c r="CH113" s="897"/>
      <c r="CI113" s="897"/>
      <c r="CJ113" s="897"/>
      <c r="CK113" s="952"/>
      <c r="CL113" s="839"/>
      <c r="CM113" s="842" t="s">
        <v>421</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c r="A114" s="939"/>
      <c r="B114" s="940"/>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112</v>
      </c>
      <c r="AB114" s="798"/>
      <c r="AC114" s="798"/>
      <c r="AD114" s="798"/>
      <c r="AE114" s="799"/>
      <c r="AF114" s="800" t="s">
        <v>112</v>
      </c>
      <c r="AG114" s="798"/>
      <c r="AH114" s="798"/>
      <c r="AI114" s="798"/>
      <c r="AJ114" s="799"/>
      <c r="AK114" s="800" t="s">
        <v>112</v>
      </c>
      <c r="AL114" s="798"/>
      <c r="AM114" s="798"/>
      <c r="AN114" s="798"/>
      <c r="AO114" s="799"/>
      <c r="AP114" s="845" t="s">
        <v>112</v>
      </c>
      <c r="AQ114" s="846"/>
      <c r="AR114" s="846"/>
      <c r="AS114" s="846"/>
      <c r="AT114" s="847"/>
      <c r="AU114" s="957"/>
      <c r="AV114" s="958"/>
      <c r="AW114" s="958"/>
      <c r="AX114" s="958"/>
      <c r="AY114" s="958"/>
      <c r="AZ114" s="833" t="s">
        <v>423</v>
      </c>
      <c r="BA114" s="768"/>
      <c r="BB114" s="768"/>
      <c r="BC114" s="768"/>
      <c r="BD114" s="768"/>
      <c r="BE114" s="768"/>
      <c r="BF114" s="768"/>
      <c r="BG114" s="768"/>
      <c r="BH114" s="768"/>
      <c r="BI114" s="768"/>
      <c r="BJ114" s="768"/>
      <c r="BK114" s="768"/>
      <c r="BL114" s="768"/>
      <c r="BM114" s="768"/>
      <c r="BN114" s="768"/>
      <c r="BO114" s="768"/>
      <c r="BP114" s="769"/>
      <c r="BQ114" s="834">
        <v>1297560</v>
      </c>
      <c r="BR114" s="835"/>
      <c r="BS114" s="835"/>
      <c r="BT114" s="835"/>
      <c r="BU114" s="835"/>
      <c r="BV114" s="835">
        <v>1424828</v>
      </c>
      <c r="BW114" s="835"/>
      <c r="BX114" s="835"/>
      <c r="BY114" s="835"/>
      <c r="BZ114" s="835"/>
      <c r="CA114" s="835">
        <v>1176146</v>
      </c>
      <c r="CB114" s="835"/>
      <c r="CC114" s="835"/>
      <c r="CD114" s="835"/>
      <c r="CE114" s="835"/>
      <c r="CF114" s="896">
        <v>23.3</v>
      </c>
      <c r="CG114" s="897"/>
      <c r="CH114" s="897"/>
      <c r="CI114" s="897"/>
      <c r="CJ114" s="897"/>
      <c r="CK114" s="952"/>
      <c r="CL114" s="839"/>
      <c r="CM114" s="842" t="s">
        <v>424</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112</v>
      </c>
      <c r="AB115" s="944"/>
      <c r="AC115" s="944"/>
      <c r="AD115" s="944"/>
      <c r="AE115" s="945"/>
      <c r="AF115" s="946" t="s">
        <v>112</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426</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427</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c r="A116" s="941"/>
      <c r="B116" s="942"/>
      <c r="C116" s="901" t="s">
        <v>428</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429</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430</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431</v>
      </c>
      <c r="Z117" s="924"/>
      <c r="AA117" s="929">
        <v>1880604</v>
      </c>
      <c r="AB117" s="930"/>
      <c r="AC117" s="930"/>
      <c r="AD117" s="930"/>
      <c r="AE117" s="931"/>
      <c r="AF117" s="932">
        <v>1935517</v>
      </c>
      <c r="AG117" s="930"/>
      <c r="AH117" s="930"/>
      <c r="AI117" s="930"/>
      <c r="AJ117" s="931"/>
      <c r="AK117" s="932">
        <v>1843030</v>
      </c>
      <c r="AL117" s="930"/>
      <c r="AM117" s="930"/>
      <c r="AN117" s="930"/>
      <c r="AO117" s="931"/>
      <c r="AP117" s="933"/>
      <c r="AQ117" s="934"/>
      <c r="AR117" s="934"/>
      <c r="AS117" s="934"/>
      <c r="AT117" s="935"/>
      <c r="AU117" s="957"/>
      <c r="AV117" s="958"/>
      <c r="AW117" s="958"/>
      <c r="AX117" s="958"/>
      <c r="AY117" s="958"/>
      <c r="AZ117" s="884" t="s">
        <v>432</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433</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406</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404</v>
      </c>
      <c r="AB118" s="923"/>
      <c r="AC118" s="923"/>
      <c r="AD118" s="923"/>
      <c r="AE118" s="924"/>
      <c r="AF118" s="925" t="s">
        <v>287</v>
      </c>
      <c r="AG118" s="923"/>
      <c r="AH118" s="923"/>
      <c r="AI118" s="923"/>
      <c r="AJ118" s="924"/>
      <c r="AK118" s="925" t="s">
        <v>286</v>
      </c>
      <c r="AL118" s="923"/>
      <c r="AM118" s="923"/>
      <c r="AN118" s="923"/>
      <c r="AO118" s="924"/>
      <c r="AP118" s="926" t="s">
        <v>405</v>
      </c>
      <c r="AQ118" s="927"/>
      <c r="AR118" s="927"/>
      <c r="AS118" s="927"/>
      <c r="AT118" s="928"/>
      <c r="AU118" s="957"/>
      <c r="AV118" s="958"/>
      <c r="AW118" s="958"/>
      <c r="AX118" s="958"/>
      <c r="AY118" s="958"/>
      <c r="AZ118" s="900" t="s">
        <v>434</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435</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409</v>
      </c>
      <c r="B119" s="837"/>
      <c r="C119" s="912" t="s">
        <v>410</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436</v>
      </c>
      <c r="BP119" s="899"/>
      <c r="BQ119" s="903">
        <v>16838368</v>
      </c>
      <c r="BR119" s="866"/>
      <c r="BS119" s="866"/>
      <c r="BT119" s="866"/>
      <c r="BU119" s="866"/>
      <c r="BV119" s="866">
        <v>16746628</v>
      </c>
      <c r="BW119" s="866"/>
      <c r="BX119" s="866"/>
      <c r="BY119" s="866"/>
      <c r="BZ119" s="866"/>
      <c r="CA119" s="866">
        <v>16754801</v>
      </c>
      <c r="CB119" s="866"/>
      <c r="CC119" s="866"/>
      <c r="CD119" s="866"/>
      <c r="CE119" s="866"/>
      <c r="CF119" s="764"/>
      <c r="CG119" s="765"/>
      <c r="CH119" s="765"/>
      <c r="CI119" s="765"/>
      <c r="CJ119" s="855"/>
      <c r="CK119" s="953"/>
      <c r="CL119" s="841"/>
      <c r="CM119" s="859" t="s">
        <v>437</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c r="A120" s="838"/>
      <c r="B120" s="839"/>
      <c r="C120" s="842" t="s">
        <v>414</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438</v>
      </c>
      <c r="AV120" s="905"/>
      <c r="AW120" s="905"/>
      <c r="AX120" s="905"/>
      <c r="AY120" s="906"/>
      <c r="AZ120" s="881" t="s">
        <v>439</v>
      </c>
      <c r="BA120" s="826"/>
      <c r="BB120" s="826"/>
      <c r="BC120" s="826"/>
      <c r="BD120" s="826"/>
      <c r="BE120" s="826"/>
      <c r="BF120" s="826"/>
      <c r="BG120" s="826"/>
      <c r="BH120" s="826"/>
      <c r="BI120" s="826"/>
      <c r="BJ120" s="826"/>
      <c r="BK120" s="826"/>
      <c r="BL120" s="826"/>
      <c r="BM120" s="826"/>
      <c r="BN120" s="826"/>
      <c r="BO120" s="826"/>
      <c r="BP120" s="827"/>
      <c r="BQ120" s="882">
        <v>12383702</v>
      </c>
      <c r="BR120" s="863"/>
      <c r="BS120" s="863"/>
      <c r="BT120" s="863"/>
      <c r="BU120" s="863"/>
      <c r="BV120" s="863">
        <v>12710802</v>
      </c>
      <c r="BW120" s="863"/>
      <c r="BX120" s="863"/>
      <c r="BY120" s="863"/>
      <c r="BZ120" s="863"/>
      <c r="CA120" s="863">
        <v>12156328</v>
      </c>
      <c r="CB120" s="863"/>
      <c r="CC120" s="863"/>
      <c r="CD120" s="863"/>
      <c r="CE120" s="863"/>
      <c r="CF120" s="887">
        <v>240.8</v>
      </c>
      <c r="CG120" s="888"/>
      <c r="CH120" s="888"/>
      <c r="CI120" s="888"/>
      <c r="CJ120" s="888"/>
      <c r="CK120" s="889" t="s">
        <v>440</v>
      </c>
      <c r="CL120" s="873"/>
      <c r="CM120" s="873"/>
      <c r="CN120" s="873"/>
      <c r="CO120" s="874"/>
      <c r="CP120" s="893" t="s">
        <v>389</v>
      </c>
      <c r="CQ120" s="894"/>
      <c r="CR120" s="894"/>
      <c r="CS120" s="894"/>
      <c r="CT120" s="894"/>
      <c r="CU120" s="894"/>
      <c r="CV120" s="894"/>
      <c r="CW120" s="894"/>
      <c r="CX120" s="894"/>
      <c r="CY120" s="894"/>
      <c r="CZ120" s="894"/>
      <c r="DA120" s="894"/>
      <c r="DB120" s="894"/>
      <c r="DC120" s="894"/>
      <c r="DD120" s="894"/>
      <c r="DE120" s="894"/>
      <c r="DF120" s="895"/>
      <c r="DG120" s="882">
        <v>685641</v>
      </c>
      <c r="DH120" s="863"/>
      <c r="DI120" s="863"/>
      <c r="DJ120" s="863"/>
      <c r="DK120" s="863"/>
      <c r="DL120" s="863">
        <v>672182</v>
      </c>
      <c r="DM120" s="863"/>
      <c r="DN120" s="863"/>
      <c r="DO120" s="863"/>
      <c r="DP120" s="863"/>
      <c r="DQ120" s="863">
        <v>633659</v>
      </c>
      <c r="DR120" s="863"/>
      <c r="DS120" s="863"/>
      <c r="DT120" s="863"/>
      <c r="DU120" s="863"/>
      <c r="DV120" s="864">
        <v>12.6</v>
      </c>
      <c r="DW120" s="864"/>
      <c r="DX120" s="864"/>
      <c r="DY120" s="864"/>
      <c r="DZ120" s="865"/>
    </row>
    <row r="121" spans="1:130" s="199" customFormat="1" ht="26.25" customHeight="1">
      <c r="A121" s="838"/>
      <c r="B121" s="839"/>
      <c r="C121" s="884" t="s">
        <v>441</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442</v>
      </c>
      <c r="BA121" s="768"/>
      <c r="BB121" s="768"/>
      <c r="BC121" s="768"/>
      <c r="BD121" s="768"/>
      <c r="BE121" s="768"/>
      <c r="BF121" s="768"/>
      <c r="BG121" s="768"/>
      <c r="BH121" s="768"/>
      <c r="BI121" s="768"/>
      <c r="BJ121" s="768"/>
      <c r="BK121" s="768"/>
      <c r="BL121" s="768"/>
      <c r="BM121" s="768"/>
      <c r="BN121" s="768"/>
      <c r="BO121" s="768"/>
      <c r="BP121" s="769"/>
      <c r="BQ121" s="834">
        <v>316793</v>
      </c>
      <c r="BR121" s="835"/>
      <c r="BS121" s="835"/>
      <c r="BT121" s="835"/>
      <c r="BU121" s="835"/>
      <c r="BV121" s="835">
        <v>266991</v>
      </c>
      <c r="BW121" s="835"/>
      <c r="BX121" s="835"/>
      <c r="BY121" s="835"/>
      <c r="BZ121" s="835"/>
      <c r="CA121" s="835">
        <v>244256</v>
      </c>
      <c r="CB121" s="835"/>
      <c r="CC121" s="835"/>
      <c r="CD121" s="835"/>
      <c r="CE121" s="835"/>
      <c r="CF121" s="896">
        <v>4.8</v>
      </c>
      <c r="CG121" s="897"/>
      <c r="CH121" s="897"/>
      <c r="CI121" s="897"/>
      <c r="CJ121" s="897"/>
      <c r="CK121" s="890"/>
      <c r="CL121" s="876"/>
      <c r="CM121" s="876"/>
      <c r="CN121" s="876"/>
      <c r="CO121" s="877"/>
      <c r="CP121" s="856" t="s">
        <v>387</v>
      </c>
      <c r="CQ121" s="857"/>
      <c r="CR121" s="857"/>
      <c r="CS121" s="857"/>
      <c r="CT121" s="857"/>
      <c r="CU121" s="857"/>
      <c r="CV121" s="857"/>
      <c r="CW121" s="857"/>
      <c r="CX121" s="857"/>
      <c r="CY121" s="857"/>
      <c r="CZ121" s="857"/>
      <c r="DA121" s="857"/>
      <c r="DB121" s="857"/>
      <c r="DC121" s="857"/>
      <c r="DD121" s="857"/>
      <c r="DE121" s="857"/>
      <c r="DF121" s="858"/>
      <c r="DG121" s="834">
        <v>247474</v>
      </c>
      <c r="DH121" s="835"/>
      <c r="DI121" s="835"/>
      <c r="DJ121" s="835"/>
      <c r="DK121" s="835"/>
      <c r="DL121" s="835">
        <v>303948</v>
      </c>
      <c r="DM121" s="835"/>
      <c r="DN121" s="835"/>
      <c r="DO121" s="835"/>
      <c r="DP121" s="835"/>
      <c r="DQ121" s="835">
        <v>384078</v>
      </c>
      <c r="DR121" s="835"/>
      <c r="DS121" s="835"/>
      <c r="DT121" s="835"/>
      <c r="DU121" s="835"/>
      <c r="DV121" s="812">
        <v>7.6</v>
      </c>
      <c r="DW121" s="812"/>
      <c r="DX121" s="812"/>
      <c r="DY121" s="812"/>
      <c r="DZ121" s="813"/>
    </row>
    <row r="122" spans="1:130" s="199" customFormat="1" ht="26.25" customHeight="1">
      <c r="A122" s="838"/>
      <c r="B122" s="839"/>
      <c r="C122" s="842" t="s">
        <v>424</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443</v>
      </c>
      <c r="BA122" s="901"/>
      <c r="BB122" s="901"/>
      <c r="BC122" s="901"/>
      <c r="BD122" s="901"/>
      <c r="BE122" s="901"/>
      <c r="BF122" s="901"/>
      <c r="BG122" s="901"/>
      <c r="BH122" s="901"/>
      <c r="BI122" s="901"/>
      <c r="BJ122" s="901"/>
      <c r="BK122" s="901"/>
      <c r="BL122" s="901"/>
      <c r="BM122" s="901"/>
      <c r="BN122" s="901"/>
      <c r="BO122" s="901"/>
      <c r="BP122" s="902"/>
      <c r="BQ122" s="903">
        <v>12534849</v>
      </c>
      <c r="BR122" s="866"/>
      <c r="BS122" s="866"/>
      <c r="BT122" s="866"/>
      <c r="BU122" s="866"/>
      <c r="BV122" s="866">
        <v>11768047</v>
      </c>
      <c r="BW122" s="866"/>
      <c r="BX122" s="866"/>
      <c r="BY122" s="866"/>
      <c r="BZ122" s="866"/>
      <c r="CA122" s="866">
        <v>11681301</v>
      </c>
      <c r="CB122" s="866"/>
      <c r="CC122" s="866"/>
      <c r="CD122" s="866"/>
      <c r="CE122" s="866"/>
      <c r="CF122" s="867">
        <v>231.4</v>
      </c>
      <c r="CG122" s="868"/>
      <c r="CH122" s="868"/>
      <c r="CI122" s="868"/>
      <c r="CJ122" s="868"/>
      <c r="CK122" s="890"/>
      <c r="CL122" s="876"/>
      <c r="CM122" s="876"/>
      <c r="CN122" s="876"/>
      <c r="CO122" s="877"/>
      <c r="CP122" s="856" t="s">
        <v>386</v>
      </c>
      <c r="CQ122" s="857"/>
      <c r="CR122" s="857"/>
      <c r="CS122" s="857"/>
      <c r="CT122" s="857"/>
      <c r="CU122" s="857"/>
      <c r="CV122" s="857"/>
      <c r="CW122" s="857"/>
      <c r="CX122" s="857"/>
      <c r="CY122" s="857"/>
      <c r="CZ122" s="857"/>
      <c r="DA122" s="857"/>
      <c r="DB122" s="857"/>
      <c r="DC122" s="857"/>
      <c r="DD122" s="857"/>
      <c r="DE122" s="857"/>
      <c r="DF122" s="858"/>
      <c r="DG122" s="834">
        <v>293375</v>
      </c>
      <c r="DH122" s="835"/>
      <c r="DI122" s="835"/>
      <c r="DJ122" s="835"/>
      <c r="DK122" s="835"/>
      <c r="DL122" s="835">
        <v>332844</v>
      </c>
      <c r="DM122" s="835"/>
      <c r="DN122" s="835"/>
      <c r="DO122" s="835"/>
      <c r="DP122" s="835"/>
      <c r="DQ122" s="835">
        <v>316001</v>
      </c>
      <c r="DR122" s="835"/>
      <c r="DS122" s="835"/>
      <c r="DT122" s="835"/>
      <c r="DU122" s="835"/>
      <c r="DV122" s="812">
        <v>6.3</v>
      </c>
      <c r="DW122" s="812"/>
      <c r="DX122" s="812"/>
      <c r="DY122" s="812"/>
      <c r="DZ122" s="813"/>
    </row>
    <row r="123" spans="1:130" s="199" customFormat="1" ht="26.25" customHeight="1">
      <c r="A123" s="838"/>
      <c r="B123" s="839"/>
      <c r="C123" s="842" t="s">
        <v>430</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444</v>
      </c>
      <c r="BP123" s="899"/>
      <c r="BQ123" s="853">
        <v>25235344</v>
      </c>
      <c r="BR123" s="854"/>
      <c r="BS123" s="854"/>
      <c r="BT123" s="854"/>
      <c r="BU123" s="854"/>
      <c r="BV123" s="854">
        <v>24745840</v>
      </c>
      <c r="BW123" s="854"/>
      <c r="BX123" s="854"/>
      <c r="BY123" s="854"/>
      <c r="BZ123" s="854"/>
      <c r="CA123" s="854">
        <v>24081885</v>
      </c>
      <c r="CB123" s="854"/>
      <c r="CC123" s="854"/>
      <c r="CD123" s="854"/>
      <c r="CE123" s="854"/>
      <c r="CF123" s="764"/>
      <c r="CG123" s="765"/>
      <c r="CH123" s="765"/>
      <c r="CI123" s="765"/>
      <c r="CJ123" s="855"/>
      <c r="CK123" s="890"/>
      <c r="CL123" s="876"/>
      <c r="CM123" s="876"/>
      <c r="CN123" s="876"/>
      <c r="CO123" s="877"/>
      <c r="CP123" s="856" t="s">
        <v>381</v>
      </c>
      <c r="CQ123" s="857"/>
      <c r="CR123" s="857"/>
      <c r="CS123" s="857"/>
      <c r="CT123" s="857"/>
      <c r="CU123" s="857"/>
      <c r="CV123" s="857"/>
      <c r="CW123" s="857"/>
      <c r="CX123" s="857"/>
      <c r="CY123" s="857"/>
      <c r="CZ123" s="857"/>
      <c r="DA123" s="857"/>
      <c r="DB123" s="857"/>
      <c r="DC123" s="857"/>
      <c r="DD123" s="857"/>
      <c r="DE123" s="857"/>
      <c r="DF123" s="858"/>
      <c r="DG123" s="797">
        <v>13428</v>
      </c>
      <c r="DH123" s="798"/>
      <c r="DI123" s="798"/>
      <c r="DJ123" s="798"/>
      <c r="DK123" s="799"/>
      <c r="DL123" s="800">
        <v>15316</v>
      </c>
      <c r="DM123" s="798"/>
      <c r="DN123" s="798"/>
      <c r="DO123" s="798"/>
      <c r="DP123" s="799"/>
      <c r="DQ123" s="800">
        <v>18512</v>
      </c>
      <c r="DR123" s="798"/>
      <c r="DS123" s="798"/>
      <c r="DT123" s="798"/>
      <c r="DU123" s="799"/>
      <c r="DV123" s="845">
        <v>0.4</v>
      </c>
      <c r="DW123" s="846"/>
      <c r="DX123" s="846"/>
      <c r="DY123" s="846"/>
      <c r="DZ123" s="847"/>
    </row>
    <row r="124" spans="1:130" s="199" customFormat="1" ht="26.25" customHeight="1" thickBot="1">
      <c r="A124" s="838"/>
      <c r="B124" s="839"/>
      <c r="C124" s="842" t="s">
        <v>433</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445</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112</v>
      </c>
      <c r="BR124" s="852"/>
      <c r="BS124" s="852"/>
      <c r="BT124" s="852"/>
      <c r="BU124" s="852"/>
      <c r="BV124" s="852" t="s">
        <v>112</v>
      </c>
      <c r="BW124" s="852"/>
      <c r="BX124" s="852"/>
      <c r="BY124" s="852"/>
      <c r="BZ124" s="852"/>
      <c r="CA124" s="852" t="s">
        <v>112</v>
      </c>
      <c r="CB124" s="852"/>
      <c r="CC124" s="852"/>
      <c r="CD124" s="852"/>
      <c r="CE124" s="852"/>
      <c r="CF124" s="742"/>
      <c r="CG124" s="743"/>
      <c r="CH124" s="743"/>
      <c r="CI124" s="743"/>
      <c r="CJ124" s="883"/>
      <c r="CK124" s="891"/>
      <c r="CL124" s="891"/>
      <c r="CM124" s="891"/>
      <c r="CN124" s="891"/>
      <c r="CO124" s="892"/>
      <c r="CP124" s="856" t="s">
        <v>446</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c r="A125" s="838"/>
      <c r="B125" s="839"/>
      <c r="C125" s="842" t="s">
        <v>435</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447</v>
      </c>
      <c r="CL125" s="873"/>
      <c r="CM125" s="873"/>
      <c r="CN125" s="873"/>
      <c r="CO125" s="874"/>
      <c r="CP125" s="881" t="s">
        <v>448</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437</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449</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450</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451</v>
      </c>
      <c r="AY127" s="830"/>
      <c r="AZ127" s="830"/>
      <c r="BA127" s="830"/>
      <c r="BB127" s="830"/>
      <c r="BC127" s="830"/>
      <c r="BD127" s="830"/>
      <c r="BE127" s="831"/>
      <c r="BF127" s="829" t="s">
        <v>452</v>
      </c>
      <c r="BG127" s="830"/>
      <c r="BH127" s="830"/>
      <c r="BI127" s="830"/>
      <c r="BJ127" s="830"/>
      <c r="BK127" s="830"/>
      <c r="BL127" s="831"/>
      <c r="BM127" s="829" t="s">
        <v>453</v>
      </c>
      <c r="BN127" s="830"/>
      <c r="BO127" s="830"/>
      <c r="BP127" s="830"/>
      <c r="BQ127" s="830"/>
      <c r="BR127" s="830"/>
      <c r="BS127" s="831"/>
      <c r="BT127" s="829" t="s">
        <v>454</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455</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456</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457</v>
      </c>
      <c r="X128" s="816"/>
      <c r="Y128" s="816"/>
      <c r="Z128" s="817"/>
      <c r="AA128" s="818">
        <v>54585</v>
      </c>
      <c r="AB128" s="819"/>
      <c r="AC128" s="819"/>
      <c r="AD128" s="819"/>
      <c r="AE128" s="820"/>
      <c r="AF128" s="821">
        <v>54585</v>
      </c>
      <c r="AG128" s="819"/>
      <c r="AH128" s="819"/>
      <c r="AI128" s="819"/>
      <c r="AJ128" s="820"/>
      <c r="AK128" s="821">
        <v>54666</v>
      </c>
      <c r="AL128" s="819"/>
      <c r="AM128" s="819"/>
      <c r="AN128" s="819"/>
      <c r="AO128" s="820"/>
      <c r="AP128" s="822"/>
      <c r="AQ128" s="823"/>
      <c r="AR128" s="823"/>
      <c r="AS128" s="823"/>
      <c r="AT128" s="824"/>
      <c r="AU128" s="235"/>
      <c r="AV128" s="235"/>
      <c r="AW128" s="235"/>
      <c r="AX128" s="825" t="s">
        <v>458</v>
      </c>
      <c r="AY128" s="826"/>
      <c r="AZ128" s="826"/>
      <c r="BA128" s="826"/>
      <c r="BB128" s="826"/>
      <c r="BC128" s="826"/>
      <c r="BD128" s="826"/>
      <c r="BE128" s="827"/>
      <c r="BF128" s="804" t="s">
        <v>112</v>
      </c>
      <c r="BG128" s="805"/>
      <c r="BH128" s="805"/>
      <c r="BI128" s="805"/>
      <c r="BJ128" s="805"/>
      <c r="BK128" s="805"/>
      <c r="BL128" s="828"/>
      <c r="BM128" s="804">
        <v>14.24</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459</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460</v>
      </c>
      <c r="DM128" s="809"/>
      <c r="DN128" s="809"/>
      <c r="DO128" s="809"/>
      <c r="DP128" s="809"/>
      <c r="DQ128" s="809" t="s">
        <v>460</v>
      </c>
      <c r="DR128" s="809"/>
      <c r="DS128" s="809"/>
      <c r="DT128" s="809"/>
      <c r="DU128" s="809"/>
      <c r="DV128" s="810" t="s">
        <v>460</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461</v>
      </c>
      <c r="X129" s="795"/>
      <c r="Y129" s="795"/>
      <c r="Z129" s="796"/>
      <c r="AA129" s="797">
        <v>7029407</v>
      </c>
      <c r="AB129" s="798"/>
      <c r="AC129" s="798"/>
      <c r="AD129" s="798"/>
      <c r="AE129" s="799"/>
      <c r="AF129" s="800">
        <v>7022591</v>
      </c>
      <c r="AG129" s="798"/>
      <c r="AH129" s="798"/>
      <c r="AI129" s="798"/>
      <c r="AJ129" s="799"/>
      <c r="AK129" s="800">
        <v>6487844</v>
      </c>
      <c r="AL129" s="798"/>
      <c r="AM129" s="798"/>
      <c r="AN129" s="798"/>
      <c r="AO129" s="799"/>
      <c r="AP129" s="801"/>
      <c r="AQ129" s="802"/>
      <c r="AR129" s="802"/>
      <c r="AS129" s="802"/>
      <c r="AT129" s="803"/>
      <c r="AU129" s="237"/>
      <c r="AV129" s="237"/>
      <c r="AW129" s="237"/>
      <c r="AX129" s="767" t="s">
        <v>462</v>
      </c>
      <c r="AY129" s="768"/>
      <c r="AZ129" s="768"/>
      <c r="BA129" s="768"/>
      <c r="BB129" s="768"/>
      <c r="BC129" s="768"/>
      <c r="BD129" s="768"/>
      <c r="BE129" s="769"/>
      <c r="BF129" s="787" t="s">
        <v>112</v>
      </c>
      <c r="BG129" s="788"/>
      <c r="BH129" s="788"/>
      <c r="BI129" s="788"/>
      <c r="BJ129" s="788"/>
      <c r="BK129" s="788"/>
      <c r="BL129" s="789"/>
      <c r="BM129" s="787">
        <v>19.239999999999998</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463</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464</v>
      </c>
      <c r="X130" s="795"/>
      <c r="Y130" s="795"/>
      <c r="Z130" s="796"/>
      <c r="AA130" s="797">
        <v>1474714</v>
      </c>
      <c r="AB130" s="798"/>
      <c r="AC130" s="798"/>
      <c r="AD130" s="798"/>
      <c r="AE130" s="799"/>
      <c r="AF130" s="800">
        <v>1512925</v>
      </c>
      <c r="AG130" s="798"/>
      <c r="AH130" s="798"/>
      <c r="AI130" s="798"/>
      <c r="AJ130" s="799"/>
      <c r="AK130" s="800">
        <v>1440470</v>
      </c>
      <c r="AL130" s="798"/>
      <c r="AM130" s="798"/>
      <c r="AN130" s="798"/>
      <c r="AO130" s="799"/>
      <c r="AP130" s="801"/>
      <c r="AQ130" s="802"/>
      <c r="AR130" s="802"/>
      <c r="AS130" s="802"/>
      <c r="AT130" s="803"/>
      <c r="AU130" s="237"/>
      <c r="AV130" s="237"/>
      <c r="AW130" s="237"/>
      <c r="AX130" s="767" t="s">
        <v>465</v>
      </c>
      <c r="AY130" s="768"/>
      <c r="AZ130" s="768"/>
      <c r="BA130" s="768"/>
      <c r="BB130" s="768"/>
      <c r="BC130" s="768"/>
      <c r="BD130" s="768"/>
      <c r="BE130" s="769"/>
      <c r="BF130" s="770">
        <v>6.6</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466</v>
      </c>
      <c r="X131" s="778"/>
      <c r="Y131" s="778"/>
      <c r="Z131" s="779"/>
      <c r="AA131" s="780">
        <v>5554693</v>
      </c>
      <c r="AB131" s="781"/>
      <c r="AC131" s="781"/>
      <c r="AD131" s="781"/>
      <c r="AE131" s="782"/>
      <c r="AF131" s="783">
        <v>5509666</v>
      </c>
      <c r="AG131" s="781"/>
      <c r="AH131" s="781"/>
      <c r="AI131" s="781"/>
      <c r="AJ131" s="782"/>
      <c r="AK131" s="783">
        <v>5047374</v>
      </c>
      <c r="AL131" s="781"/>
      <c r="AM131" s="781"/>
      <c r="AN131" s="781"/>
      <c r="AO131" s="782"/>
      <c r="AP131" s="784"/>
      <c r="AQ131" s="785"/>
      <c r="AR131" s="785"/>
      <c r="AS131" s="785"/>
      <c r="AT131" s="786"/>
      <c r="AU131" s="237"/>
      <c r="AV131" s="237"/>
      <c r="AW131" s="237"/>
      <c r="AX131" s="745" t="s">
        <v>467</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468</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469</v>
      </c>
      <c r="W132" s="758"/>
      <c r="X132" s="758"/>
      <c r="Y132" s="758"/>
      <c r="Z132" s="759"/>
      <c r="AA132" s="760">
        <v>6.3244719380000003</v>
      </c>
      <c r="AB132" s="761"/>
      <c r="AC132" s="761"/>
      <c r="AD132" s="761"/>
      <c r="AE132" s="762"/>
      <c r="AF132" s="763">
        <v>6.6792978009999997</v>
      </c>
      <c r="AG132" s="761"/>
      <c r="AH132" s="761"/>
      <c r="AI132" s="761"/>
      <c r="AJ132" s="762"/>
      <c r="AK132" s="763">
        <v>6.8925742379999999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470</v>
      </c>
      <c r="W133" s="737"/>
      <c r="X133" s="737"/>
      <c r="Y133" s="737"/>
      <c r="Z133" s="738"/>
      <c r="AA133" s="739">
        <v>7.4</v>
      </c>
      <c r="AB133" s="740"/>
      <c r="AC133" s="740"/>
      <c r="AD133" s="740"/>
      <c r="AE133" s="741"/>
      <c r="AF133" s="739">
        <v>6.6</v>
      </c>
      <c r="AG133" s="740"/>
      <c r="AH133" s="740"/>
      <c r="AI133" s="740"/>
      <c r="AJ133" s="741"/>
      <c r="AK133" s="739">
        <v>6.6</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view="pageBreakPreview" zoomScale="80" zoomScaleNormal="100" zoomScaleSheetLayoutView="80"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471</v>
      </c>
      <c r="B5" s="248"/>
      <c r="C5" s="248"/>
      <c r="D5" s="248"/>
      <c r="E5" s="248"/>
      <c r="F5" s="248"/>
      <c r="G5" s="248"/>
      <c r="H5" s="248"/>
      <c r="I5" s="248"/>
      <c r="J5" s="248"/>
      <c r="K5" s="248"/>
      <c r="L5" s="248"/>
      <c r="M5" s="248"/>
      <c r="N5" s="248"/>
      <c r="O5" s="249"/>
    </row>
    <row r="6" spans="1:16">
      <c r="A6" s="250"/>
      <c r="B6" s="246"/>
      <c r="C6" s="246"/>
      <c r="D6" s="246"/>
      <c r="E6" s="246"/>
      <c r="F6" s="246"/>
      <c r="G6" s="251" t="s">
        <v>472</v>
      </c>
      <c r="H6" s="251"/>
      <c r="I6" s="251"/>
      <c r="J6" s="251"/>
      <c r="K6" s="246"/>
      <c r="L6" s="246"/>
      <c r="M6" s="246"/>
      <c r="N6" s="246"/>
    </row>
    <row r="7" spans="1:16">
      <c r="A7" s="250"/>
      <c r="B7" s="246"/>
      <c r="C7" s="246"/>
      <c r="D7" s="246"/>
      <c r="E7" s="246"/>
      <c r="F7" s="246"/>
      <c r="G7" s="253"/>
      <c r="H7" s="254"/>
      <c r="I7" s="254"/>
      <c r="J7" s="255"/>
      <c r="K7" s="1152" t="s">
        <v>473</v>
      </c>
      <c r="L7" s="256"/>
      <c r="M7" s="257" t="s">
        <v>474</v>
      </c>
      <c r="N7" s="258"/>
    </row>
    <row r="8" spans="1:16">
      <c r="A8" s="250"/>
      <c r="B8" s="246"/>
      <c r="C8" s="246"/>
      <c r="D8" s="246"/>
      <c r="E8" s="246"/>
      <c r="F8" s="246"/>
      <c r="G8" s="259"/>
      <c r="H8" s="260"/>
      <c r="I8" s="260"/>
      <c r="J8" s="261"/>
      <c r="K8" s="1153"/>
      <c r="L8" s="262" t="s">
        <v>475</v>
      </c>
      <c r="M8" s="263" t="s">
        <v>476</v>
      </c>
      <c r="N8" s="264" t="s">
        <v>477</v>
      </c>
    </row>
    <row r="9" spans="1:16">
      <c r="A9" s="250"/>
      <c r="B9" s="246"/>
      <c r="C9" s="246"/>
      <c r="D9" s="246"/>
      <c r="E9" s="246"/>
      <c r="F9" s="246"/>
      <c r="G9" s="1166" t="s">
        <v>478</v>
      </c>
      <c r="H9" s="1167"/>
      <c r="I9" s="1167"/>
      <c r="J9" s="1168"/>
      <c r="K9" s="265">
        <v>1908630</v>
      </c>
      <c r="L9" s="266">
        <v>215421</v>
      </c>
      <c r="M9" s="267">
        <v>107954</v>
      </c>
      <c r="N9" s="268">
        <v>99.5</v>
      </c>
    </row>
    <row r="10" spans="1:16">
      <c r="A10" s="250"/>
      <c r="B10" s="246"/>
      <c r="C10" s="246"/>
      <c r="D10" s="246"/>
      <c r="E10" s="246"/>
      <c r="F10" s="246"/>
      <c r="G10" s="1166" t="s">
        <v>479</v>
      </c>
      <c r="H10" s="1167"/>
      <c r="I10" s="1167"/>
      <c r="J10" s="1168"/>
      <c r="K10" s="269">
        <v>131656</v>
      </c>
      <c r="L10" s="270">
        <v>14860</v>
      </c>
      <c r="M10" s="271">
        <v>12579</v>
      </c>
      <c r="N10" s="272">
        <v>18.100000000000001</v>
      </c>
    </row>
    <row r="11" spans="1:16" ht="13.5" customHeight="1">
      <c r="A11" s="250"/>
      <c r="B11" s="246"/>
      <c r="C11" s="246"/>
      <c r="D11" s="246"/>
      <c r="E11" s="246"/>
      <c r="F11" s="246"/>
      <c r="G11" s="1166" t="s">
        <v>480</v>
      </c>
      <c r="H11" s="1167"/>
      <c r="I11" s="1167"/>
      <c r="J11" s="1168"/>
      <c r="K11" s="269">
        <v>6536</v>
      </c>
      <c r="L11" s="270">
        <v>738</v>
      </c>
      <c r="M11" s="271">
        <v>13215</v>
      </c>
      <c r="N11" s="272">
        <v>-94.4</v>
      </c>
    </row>
    <row r="12" spans="1:16" ht="13.5" customHeight="1">
      <c r="A12" s="250"/>
      <c r="B12" s="246"/>
      <c r="C12" s="246"/>
      <c r="D12" s="246"/>
      <c r="E12" s="246"/>
      <c r="F12" s="246"/>
      <c r="G12" s="1166" t="s">
        <v>481</v>
      </c>
      <c r="H12" s="1167"/>
      <c r="I12" s="1167"/>
      <c r="J12" s="1168"/>
      <c r="K12" s="269" t="s">
        <v>482</v>
      </c>
      <c r="L12" s="270" t="s">
        <v>482</v>
      </c>
      <c r="M12" s="271">
        <v>1280</v>
      </c>
      <c r="N12" s="272" t="s">
        <v>482</v>
      </c>
    </row>
    <row r="13" spans="1:16" ht="13.5" customHeight="1">
      <c r="A13" s="250"/>
      <c r="B13" s="246"/>
      <c r="C13" s="246"/>
      <c r="D13" s="246"/>
      <c r="E13" s="246"/>
      <c r="F13" s="246"/>
      <c r="G13" s="1166" t="s">
        <v>483</v>
      </c>
      <c r="H13" s="1167"/>
      <c r="I13" s="1167"/>
      <c r="J13" s="1168"/>
      <c r="K13" s="269" t="s">
        <v>482</v>
      </c>
      <c r="L13" s="270" t="s">
        <v>482</v>
      </c>
      <c r="M13" s="271" t="s">
        <v>482</v>
      </c>
      <c r="N13" s="272" t="s">
        <v>482</v>
      </c>
    </row>
    <row r="14" spans="1:16" ht="13.5" customHeight="1">
      <c r="A14" s="250"/>
      <c r="B14" s="246"/>
      <c r="C14" s="246"/>
      <c r="D14" s="246"/>
      <c r="E14" s="246"/>
      <c r="F14" s="246"/>
      <c r="G14" s="1166" t="s">
        <v>484</v>
      </c>
      <c r="H14" s="1167"/>
      <c r="I14" s="1167"/>
      <c r="J14" s="1168"/>
      <c r="K14" s="269">
        <v>20377</v>
      </c>
      <c r="L14" s="270">
        <v>2300</v>
      </c>
      <c r="M14" s="271">
        <v>5658</v>
      </c>
      <c r="N14" s="272">
        <v>-59.3</v>
      </c>
    </row>
    <row r="15" spans="1:16" ht="13.5" customHeight="1">
      <c r="A15" s="250"/>
      <c r="B15" s="246"/>
      <c r="C15" s="246"/>
      <c r="D15" s="246"/>
      <c r="E15" s="246"/>
      <c r="F15" s="246"/>
      <c r="G15" s="1166" t="s">
        <v>485</v>
      </c>
      <c r="H15" s="1167"/>
      <c r="I15" s="1167"/>
      <c r="J15" s="1168"/>
      <c r="K15" s="269">
        <v>41439</v>
      </c>
      <c r="L15" s="270">
        <v>4677</v>
      </c>
      <c r="M15" s="271">
        <v>2915</v>
      </c>
      <c r="N15" s="272">
        <v>60.4</v>
      </c>
    </row>
    <row r="16" spans="1:16">
      <c r="A16" s="250"/>
      <c r="B16" s="246"/>
      <c r="C16" s="246"/>
      <c r="D16" s="246"/>
      <c r="E16" s="246"/>
      <c r="F16" s="246"/>
      <c r="G16" s="1169" t="s">
        <v>486</v>
      </c>
      <c r="H16" s="1170"/>
      <c r="I16" s="1170"/>
      <c r="J16" s="1171"/>
      <c r="K16" s="270">
        <v>-233635</v>
      </c>
      <c r="L16" s="270">
        <v>-26370</v>
      </c>
      <c r="M16" s="271">
        <v>-10925</v>
      </c>
      <c r="N16" s="272">
        <v>141.4</v>
      </c>
    </row>
    <row r="17" spans="1:16">
      <c r="A17" s="250"/>
      <c r="B17" s="246"/>
      <c r="C17" s="246"/>
      <c r="D17" s="246"/>
      <c r="E17" s="246"/>
      <c r="F17" s="246"/>
      <c r="G17" s="1169" t="s">
        <v>170</v>
      </c>
      <c r="H17" s="1170"/>
      <c r="I17" s="1170"/>
      <c r="J17" s="1171"/>
      <c r="K17" s="270">
        <v>1875003</v>
      </c>
      <c r="L17" s="270">
        <v>211626</v>
      </c>
      <c r="M17" s="271">
        <v>132676</v>
      </c>
      <c r="N17" s="272">
        <v>59.5</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487</v>
      </c>
      <c r="H19" s="246"/>
      <c r="I19" s="246"/>
      <c r="J19" s="246"/>
      <c r="K19" s="246"/>
      <c r="L19" s="246"/>
      <c r="M19" s="246"/>
      <c r="N19" s="246"/>
    </row>
    <row r="20" spans="1:16">
      <c r="A20" s="250"/>
      <c r="B20" s="246"/>
      <c r="C20" s="246"/>
      <c r="D20" s="246"/>
      <c r="E20" s="246"/>
      <c r="F20" s="246"/>
      <c r="G20" s="274"/>
      <c r="H20" s="275"/>
      <c r="I20" s="275"/>
      <c r="J20" s="276"/>
      <c r="K20" s="277" t="s">
        <v>488</v>
      </c>
      <c r="L20" s="278" t="s">
        <v>489</v>
      </c>
      <c r="M20" s="279" t="s">
        <v>490</v>
      </c>
      <c r="N20" s="280"/>
    </row>
    <row r="21" spans="1:16" s="286" customFormat="1">
      <c r="A21" s="281"/>
      <c r="B21" s="251"/>
      <c r="C21" s="251"/>
      <c r="D21" s="251"/>
      <c r="E21" s="251"/>
      <c r="F21" s="251"/>
      <c r="G21" s="1163" t="s">
        <v>491</v>
      </c>
      <c r="H21" s="1164"/>
      <c r="I21" s="1164"/>
      <c r="J21" s="1165"/>
      <c r="K21" s="282">
        <v>26.98</v>
      </c>
      <c r="L21" s="283">
        <v>12.61</v>
      </c>
      <c r="M21" s="284">
        <v>14.37</v>
      </c>
      <c r="N21" s="251"/>
      <c r="O21" s="285"/>
      <c r="P21" s="281"/>
    </row>
    <row r="22" spans="1:16" s="286" customFormat="1">
      <c r="A22" s="281"/>
      <c r="B22" s="251"/>
      <c r="C22" s="251"/>
      <c r="D22" s="251"/>
      <c r="E22" s="251"/>
      <c r="F22" s="251"/>
      <c r="G22" s="1163" t="s">
        <v>492</v>
      </c>
      <c r="H22" s="1164"/>
      <c r="I22" s="1164"/>
      <c r="J22" s="1165"/>
      <c r="K22" s="287">
        <v>95.8</v>
      </c>
      <c r="L22" s="288">
        <v>96.2</v>
      </c>
      <c r="M22" s="289">
        <v>-0.4</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493</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494</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495</v>
      </c>
      <c r="H29" s="251"/>
      <c r="I29" s="251"/>
      <c r="J29" s="251"/>
      <c r="K29" s="246"/>
      <c r="L29" s="246"/>
      <c r="M29" s="246"/>
      <c r="N29" s="246"/>
      <c r="O29" s="295"/>
    </row>
    <row r="30" spans="1:16">
      <c r="A30" s="250"/>
      <c r="B30" s="246"/>
      <c r="C30" s="246"/>
      <c r="D30" s="246"/>
      <c r="E30" s="246"/>
      <c r="F30" s="246"/>
      <c r="G30" s="253"/>
      <c r="H30" s="254"/>
      <c r="I30" s="254"/>
      <c r="J30" s="255"/>
      <c r="K30" s="1152" t="s">
        <v>473</v>
      </c>
      <c r="L30" s="256"/>
      <c r="M30" s="257" t="s">
        <v>474</v>
      </c>
      <c r="N30" s="258"/>
    </row>
    <row r="31" spans="1:16">
      <c r="A31" s="250"/>
      <c r="B31" s="246"/>
      <c r="C31" s="246"/>
      <c r="D31" s="246"/>
      <c r="E31" s="246"/>
      <c r="F31" s="246"/>
      <c r="G31" s="259"/>
      <c r="H31" s="260"/>
      <c r="I31" s="260"/>
      <c r="J31" s="261"/>
      <c r="K31" s="1153"/>
      <c r="L31" s="262" t="s">
        <v>475</v>
      </c>
      <c r="M31" s="263" t="s">
        <v>476</v>
      </c>
      <c r="N31" s="264" t="s">
        <v>477</v>
      </c>
    </row>
    <row r="32" spans="1:16" ht="27" customHeight="1">
      <c r="A32" s="250"/>
      <c r="B32" s="246"/>
      <c r="C32" s="246"/>
      <c r="D32" s="246"/>
      <c r="E32" s="246"/>
      <c r="F32" s="246"/>
      <c r="G32" s="1154" t="s">
        <v>496</v>
      </c>
      <c r="H32" s="1155"/>
      <c r="I32" s="1155"/>
      <c r="J32" s="1156"/>
      <c r="K32" s="296">
        <v>1689930</v>
      </c>
      <c r="L32" s="296">
        <v>190737</v>
      </c>
      <c r="M32" s="297">
        <v>67314</v>
      </c>
      <c r="N32" s="298">
        <v>183.4</v>
      </c>
    </row>
    <row r="33" spans="1:16" ht="13.5" customHeight="1">
      <c r="A33" s="250"/>
      <c r="B33" s="246"/>
      <c r="C33" s="246"/>
      <c r="D33" s="246"/>
      <c r="E33" s="246"/>
      <c r="F33" s="246"/>
      <c r="G33" s="1154" t="s">
        <v>497</v>
      </c>
      <c r="H33" s="1155"/>
      <c r="I33" s="1155"/>
      <c r="J33" s="1156"/>
      <c r="K33" s="296" t="s">
        <v>482</v>
      </c>
      <c r="L33" s="296" t="s">
        <v>482</v>
      </c>
      <c r="M33" s="297" t="s">
        <v>482</v>
      </c>
      <c r="N33" s="298" t="s">
        <v>482</v>
      </c>
    </row>
    <row r="34" spans="1:16" ht="27" customHeight="1">
      <c r="A34" s="250"/>
      <c r="B34" s="246"/>
      <c r="C34" s="246"/>
      <c r="D34" s="246"/>
      <c r="E34" s="246"/>
      <c r="F34" s="246"/>
      <c r="G34" s="1154" t="s">
        <v>498</v>
      </c>
      <c r="H34" s="1155"/>
      <c r="I34" s="1155"/>
      <c r="J34" s="1156"/>
      <c r="K34" s="296" t="s">
        <v>482</v>
      </c>
      <c r="L34" s="296" t="s">
        <v>482</v>
      </c>
      <c r="M34" s="297" t="s">
        <v>482</v>
      </c>
      <c r="N34" s="298" t="s">
        <v>482</v>
      </c>
    </row>
    <row r="35" spans="1:16" ht="27" customHeight="1">
      <c r="A35" s="250"/>
      <c r="B35" s="246"/>
      <c r="C35" s="246"/>
      <c r="D35" s="246"/>
      <c r="E35" s="246"/>
      <c r="F35" s="246"/>
      <c r="G35" s="1154" t="s">
        <v>499</v>
      </c>
      <c r="H35" s="1155"/>
      <c r="I35" s="1155"/>
      <c r="J35" s="1156"/>
      <c r="K35" s="296">
        <v>153100</v>
      </c>
      <c r="L35" s="296">
        <v>17280</v>
      </c>
      <c r="M35" s="297">
        <v>23478</v>
      </c>
      <c r="N35" s="298">
        <v>-26.4</v>
      </c>
    </row>
    <row r="36" spans="1:16" ht="27" customHeight="1">
      <c r="A36" s="250"/>
      <c r="B36" s="246"/>
      <c r="C36" s="246"/>
      <c r="D36" s="246"/>
      <c r="E36" s="246"/>
      <c r="F36" s="246"/>
      <c r="G36" s="1154" t="s">
        <v>500</v>
      </c>
      <c r="H36" s="1155"/>
      <c r="I36" s="1155"/>
      <c r="J36" s="1156"/>
      <c r="K36" s="296" t="s">
        <v>482</v>
      </c>
      <c r="L36" s="296" t="s">
        <v>482</v>
      </c>
      <c r="M36" s="297">
        <v>4589</v>
      </c>
      <c r="N36" s="298" t="s">
        <v>482</v>
      </c>
    </row>
    <row r="37" spans="1:16" ht="13.5" customHeight="1">
      <c r="A37" s="250"/>
      <c r="B37" s="246"/>
      <c r="C37" s="246"/>
      <c r="D37" s="246"/>
      <c r="E37" s="246"/>
      <c r="F37" s="246"/>
      <c r="G37" s="1154" t="s">
        <v>501</v>
      </c>
      <c r="H37" s="1155"/>
      <c r="I37" s="1155"/>
      <c r="J37" s="1156"/>
      <c r="K37" s="296" t="s">
        <v>482</v>
      </c>
      <c r="L37" s="296" t="s">
        <v>482</v>
      </c>
      <c r="M37" s="297">
        <v>859</v>
      </c>
      <c r="N37" s="298" t="s">
        <v>482</v>
      </c>
    </row>
    <row r="38" spans="1:16" ht="27" customHeight="1">
      <c r="A38" s="250"/>
      <c r="B38" s="246"/>
      <c r="C38" s="246"/>
      <c r="D38" s="246"/>
      <c r="E38" s="246"/>
      <c r="F38" s="246"/>
      <c r="G38" s="1157" t="s">
        <v>502</v>
      </c>
      <c r="H38" s="1158"/>
      <c r="I38" s="1158"/>
      <c r="J38" s="1159"/>
      <c r="K38" s="299" t="s">
        <v>482</v>
      </c>
      <c r="L38" s="299" t="s">
        <v>482</v>
      </c>
      <c r="M38" s="300">
        <v>2</v>
      </c>
      <c r="N38" s="301" t="s">
        <v>482</v>
      </c>
      <c r="O38" s="295"/>
    </row>
    <row r="39" spans="1:16">
      <c r="A39" s="250"/>
      <c r="B39" s="246"/>
      <c r="C39" s="246"/>
      <c r="D39" s="246"/>
      <c r="E39" s="246"/>
      <c r="F39" s="246"/>
      <c r="G39" s="1157" t="s">
        <v>503</v>
      </c>
      <c r="H39" s="1158"/>
      <c r="I39" s="1158"/>
      <c r="J39" s="1159"/>
      <c r="K39" s="302">
        <v>-54666</v>
      </c>
      <c r="L39" s="302">
        <v>-6170</v>
      </c>
      <c r="M39" s="303">
        <v>-2412</v>
      </c>
      <c r="N39" s="304">
        <v>155.80000000000001</v>
      </c>
      <c r="O39" s="295"/>
    </row>
    <row r="40" spans="1:16" ht="27" customHeight="1">
      <c r="A40" s="250"/>
      <c r="B40" s="246"/>
      <c r="C40" s="246"/>
      <c r="D40" s="246"/>
      <c r="E40" s="246"/>
      <c r="F40" s="246"/>
      <c r="G40" s="1154" t="s">
        <v>504</v>
      </c>
      <c r="H40" s="1155"/>
      <c r="I40" s="1155"/>
      <c r="J40" s="1156"/>
      <c r="K40" s="302">
        <v>-1440470</v>
      </c>
      <c r="L40" s="302">
        <v>-162581</v>
      </c>
      <c r="M40" s="303">
        <v>-68535</v>
      </c>
      <c r="N40" s="304">
        <v>137.19999999999999</v>
      </c>
      <c r="O40" s="295"/>
    </row>
    <row r="41" spans="1:16">
      <c r="A41" s="250"/>
      <c r="B41" s="246"/>
      <c r="C41" s="246"/>
      <c r="D41" s="246"/>
      <c r="E41" s="246"/>
      <c r="F41" s="246"/>
      <c r="G41" s="1160" t="s">
        <v>281</v>
      </c>
      <c r="H41" s="1161"/>
      <c r="I41" s="1161"/>
      <c r="J41" s="1162"/>
      <c r="K41" s="296">
        <v>347894</v>
      </c>
      <c r="L41" s="302">
        <v>39266</v>
      </c>
      <c r="M41" s="303">
        <v>25295</v>
      </c>
      <c r="N41" s="304">
        <v>55.2</v>
      </c>
      <c r="O41" s="295"/>
    </row>
    <row r="42" spans="1:16">
      <c r="A42" s="250"/>
      <c r="B42" s="246"/>
      <c r="C42" s="246"/>
      <c r="D42" s="246"/>
      <c r="E42" s="246"/>
      <c r="F42" s="246"/>
      <c r="G42" s="305" t="s">
        <v>505</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506</v>
      </c>
      <c r="B47" s="246"/>
      <c r="C47" s="246"/>
      <c r="D47" s="246"/>
      <c r="E47" s="246"/>
      <c r="F47" s="246"/>
      <c r="G47" s="246"/>
      <c r="H47" s="246"/>
      <c r="I47" s="246"/>
      <c r="J47" s="246"/>
      <c r="K47" s="246"/>
      <c r="L47" s="246"/>
      <c r="M47" s="246"/>
      <c r="N47" s="246"/>
    </row>
    <row r="48" spans="1:16">
      <c r="A48" s="250"/>
      <c r="B48" s="246"/>
      <c r="C48" s="246"/>
      <c r="D48" s="246"/>
      <c r="E48" s="246"/>
      <c r="F48" s="246"/>
      <c r="G48" s="310" t="s">
        <v>507</v>
      </c>
      <c r="H48" s="310"/>
      <c r="I48" s="310"/>
      <c r="J48" s="310"/>
      <c r="K48" s="310"/>
      <c r="L48" s="310"/>
      <c r="M48" s="311"/>
      <c r="N48" s="310"/>
    </row>
    <row r="49" spans="1:14" ht="13.5" customHeight="1">
      <c r="A49" s="250"/>
      <c r="B49" s="246"/>
      <c r="C49" s="246"/>
      <c r="D49" s="246"/>
      <c r="E49" s="246"/>
      <c r="F49" s="246"/>
      <c r="G49" s="312"/>
      <c r="H49" s="313"/>
      <c r="I49" s="1147" t="s">
        <v>473</v>
      </c>
      <c r="J49" s="1149" t="s">
        <v>508</v>
      </c>
      <c r="K49" s="1150"/>
      <c r="L49" s="1150"/>
      <c r="M49" s="1150"/>
      <c r="N49" s="1151"/>
    </row>
    <row r="50" spans="1:14">
      <c r="A50" s="250"/>
      <c r="B50" s="246"/>
      <c r="C50" s="246"/>
      <c r="D50" s="246"/>
      <c r="E50" s="246"/>
      <c r="F50" s="246"/>
      <c r="G50" s="314"/>
      <c r="H50" s="315"/>
      <c r="I50" s="1148"/>
      <c r="J50" s="316" t="s">
        <v>509</v>
      </c>
      <c r="K50" s="317" t="s">
        <v>510</v>
      </c>
      <c r="L50" s="318" t="s">
        <v>511</v>
      </c>
      <c r="M50" s="319" t="s">
        <v>512</v>
      </c>
      <c r="N50" s="320" t="s">
        <v>513</v>
      </c>
    </row>
    <row r="51" spans="1:14">
      <c r="A51" s="250"/>
      <c r="B51" s="246"/>
      <c r="C51" s="246"/>
      <c r="D51" s="246"/>
      <c r="E51" s="246"/>
      <c r="F51" s="246"/>
      <c r="G51" s="312" t="s">
        <v>514</v>
      </c>
      <c r="H51" s="313"/>
      <c r="I51" s="321">
        <v>2314796</v>
      </c>
      <c r="J51" s="322">
        <v>238001</v>
      </c>
      <c r="K51" s="323">
        <v>-41</v>
      </c>
      <c r="L51" s="324">
        <v>146641</v>
      </c>
      <c r="M51" s="325">
        <v>0.3</v>
      </c>
      <c r="N51" s="326">
        <v>-41.3</v>
      </c>
    </row>
    <row r="52" spans="1:14">
      <c r="A52" s="250"/>
      <c r="B52" s="246"/>
      <c r="C52" s="246"/>
      <c r="D52" s="246"/>
      <c r="E52" s="246"/>
      <c r="F52" s="246"/>
      <c r="G52" s="327"/>
      <c r="H52" s="328" t="s">
        <v>515</v>
      </c>
      <c r="I52" s="329">
        <v>976561</v>
      </c>
      <c r="J52" s="330">
        <v>100407</v>
      </c>
      <c r="K52" s="331">
        <v>-27.6</v>
      </c>
      <c r="L52" s="332">
        <v>68142</v>
      </c>
      <c r="M52" s="333">
        <v>-9.6999999999999993</v>
      </c>
      <c r="N52" s="334">
        <v>-17.899999999999999</v>
      </c>
    </row>
    <row r="53" spans="1:14">
      <c r="A53" s="250"/>
      <c r="B53" s="246"/>
      <c r="C53" s="246"/>
      <c r="D53" s="246"/>
      <c r="E53" s="246"/>
      <c r="F53" s="246"/>
      <c r="G53" s="312" t="s">
        <v>516</v>
      </c>
      <c r="H53" s="313"/>
      <c r="I53" s="321">
        <v>3938320</v>
      </c>
      <c r="J53" s="322">
        <v>409389</v>
      </c>
      <c r="K53" s="323">
        <v>72</v>
      </c>
      <c r="L53" s="324">
        <v>174587</v>
      </c>
      <c r="M53" s="325">
        <v>19.100000000000001</v>
      </c>
      <c r="N53" s="326">
        <v>52.9</v>
      </c>
    </row>
    <row r="54" spans="1:14">
      <c r="A54" s="250"/>
      <c r="B54" s="246"/>
      <c r="C54" s="246"/>
      <c r="D54" s="246"/>
      <c r="E54" s="246"/>
      <c r="F54" s="246"/>
      <c r="G54" s="327"/>
      <c r="H54" s="328" t="s">
        <v>515</v>
      </c>
      <c r="I54" s="329">
        <v>1469908</v>
      </c>
      <c r="J54" s="330">
        <v>152797</v>
      </c>
      <c r="K54" s="331">
        <v>52.2</v>
      </c>
      <c r="L54" s="332">
        <v>79695</v>
      </c>
      <c r="M54" s="333">
        <v>17</v>
      </c>
      <c r="N54" s="334">
        <v>35.200000000000003</v>
      </c>
    </row>
    <row r="55" spans="1:14">
      <c r="A55" s="250"/>
      <c r="B55" s="246"/>
      <c r="C55" s="246"/>
      <c r="D55" s="246"/>
      <c r="E55" s="246"/>
      <c r="F55" s="246"/>
      <c r="G55" s="312" t="s">
        <v>517</v>
      </c>
      <c r="H55" s="313"/>
      <c r="I55" s="321">
        <v>3605698</v>
      </c>
      <c r="J55" s="322">
        <v>384075</v>
      </c>
      <c r="K55" s="323">
        <v>-6.2</v>
      </c>
      <c r="L55" s="324">
        <v>175675</v>
      </c>
      <c r="M55" s="325">
        <v>0.6</v>
      </c>
      <c r="N55" s="326">
        <v>-6.8</v>
      </c>
    </row>
    <row r="56" spans="1:14">
      <c r="A56" s="250"/>
      <c r="B56" s="246"/>
      <c r="C56" s="246"/>
      <c r="D56" s="246"/>
      <c r="E56" s="246"/>
      <c r="F56" s="246"/>
      <c r="G56" s="327"/>
      <c r="H56" s="328" t="s">
        <v>515</v>
      </c>
      <c r="I56" s="329">
        <v>1842422</v>
      </c>
      <c r="J56" s="330">
        <v>196253</v>
      </c>
      <c r="K56" s="331">
        <v>28.4</v>
      </c>
      <c r="L56" s="332">
        <v>87698</v>
      </c>
      <c r="M56" s="333">
        <v>10</v>
      </c>
      <c r="N56" s="334">
        <v>18.399999999999999</v>
      </c>
    </row>
    <row r="57" spans="1:14">
      <c r="A57" s="250"/>
      <c r="B57" s="246"/>
      <c r="C57" s="246"/>
      <c r="D57" s="246"/>
      <c r="E57" s="246"/>
      <c r="F57" s="246"/>
      <c r="G57" s="312" t="s">
        <v>518</v>
      </c>
      <c r="H57" s="313"/>
      <c r="I57" s="321">
        <v>2824755</v>
      </c>
      <c r="J57" s="322">
        <v>310174</v>
      </c>
      <c r="K57" s="323">
        <v>-19.2</v>
      </c>
      <c r="L57" s="324">
        <v>162193</v>
      </c>
      <c r="M57" s="325">
        <v>-7.7</v>
      </c>
      <c r="N57" s="326">
        <v>-11.5</v>
      </c>
    </row>
    <row r="58" spans="1:14">
      <c r="A58" s="250"/>
      <c r="B58" s="246"/>
      <c r="C58" s="246"/>
      <c r="D58" s="246"/>
      <c r="E58" s="246"/>
      <c r="F58" s="246"/>
      <c r="G58" s="327"/>
      <c r="H58" s="328" t="s">
        <v>515</v>
      </c>
      <c r="I58" s="329">
        <v>1649224</v>
      </c>
      <c r="J58" s="330">
        <v>181094</v>
      </c>
      <c r="K58" s="331">
        <v>-7.7</v>
      </c>
      <c r="L58" s="332">
        <v>79985</v>
      </c>
      <c r="M58" s="333">
        <v>-8.8000000000000007</v>
      </c>
      <c r="N58" s="334">
        <v>1.1000000000000001</v>
      </c>
    </row>
    <row r="59" spans="1:14">
      <c r="A59" s="250"/>
      <c r="B59" s="246"/>
      <c r="C59" s="246"/>
      <c r="D59" s="246"/>
      <c r="E59" s="246"/>
      <c r="F59" s="246"/>
      <c r="G59" s="312" t="s">
        <v>519</v>
      </c>
      <c r="H59" s="313"/>
      <c r="I59" s="321">
        <v>3493462</v>
      </c>
      <c r="J59" s="322">
        <v>394296</v>
      </c>
      <c r="K59" s="323">
        <v>27.1</v>
      </c>
      <c r="L59" s="324">
        <v>138651</v>
      </c>
      <c r="M59" s="325">
        <v>-14.5</v>
      </c>
      <c r="N59" s="326">
        <v>41.6</v>
      </c>
    </row>
    <row r="60" spans="1:14">
      <c r="A60" s="250"/>
      <c r="B60" s="246"/>
      <c r="C60" s="246"/>
      <c r="D60" s="246"/>
      <c r="E60" s="246"/>
      <c r="F60" s="246"/>
      <c r="G60" s="327"/>
      <c r="H60" s="328" t="s">
        <v>515</v>
      </c>
      <c r="I60" s="335">
        <v>2099692</v>
      </c>
      <c r="J60" s="330">
        <v>236986</v>
      </c>
      <c r="K60" s="331">
        <v>30.9</v>
      </c>
      <c r="L60" s="332">
        <v>71211</v>
      </c>
      <c r="M60" s="333">
        <v>-11</v>
      </c>
      <c r="N60" s="334">
        <v>41.9</v>
      </c>
    </row>
    <row r="61" spans="1:14">
      <c r="A61" s="250"/>
      <c r="B61" s="246"/>
      <c r="C61" s="246"/>
      <c r="D61" s="246"/>
      <c r="E61" s="246"/>
      <c r="F61" s="246"/>
      <c r="G61" s="312" t="s">
        <v>520</v>
      </c>
      <c r="H61" s="336"/>
      <c r="I61" s="337">
        <v>3235406</v>
      </c>
      <c r="J61" s="338">
        <v>347187</v>
      </c>
      <c r="K61" s="339">
        <v>6.5</v>
      </c>
      <c r="L61" s="340">
        <v>159549</v>
      </c>
      <c r="M61" s="341">
        <v>-0.4</v>
      </c>
      <c r="N61" s="326">
        <v>6.9</v>
      </c>
    </row>
    <row r="62" spans="1:14">
      <c r="A62" s="250"/>
      <c r="B62" s="246"/>
      <c r="C62" s="246"/>
      <c r="D62" s="246"/>
      <c r="E62" s="246"/>
      <c r="F62" s="246"/>
      <c r="G62" s="327"/>
      <c r="H62" s="328" t="s">
        <v>515</v>
      </c>
      <c r="I62" s="329">
        <v>1607561</v>
      </c>
      <c r="J62" s="330">
        <v>173507</v>
      </c>
      <c r="K62" s="331">
        <v>15.2</v>
      </c>
      <c r="L62" s="332">
        <v>77346</v>
      </c>
      <c r="M62" s="333">
        <v>-0.5</v>
      </c>
      <c r="N62" s="334">
        <v>15.7</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72" t="s">
        <v>3</v>
      </c>
      <c r="D47" s="1172"/>
      <c r="E47" s="1173"/>
      <c r="F47" s="11">
        <v>50.16</v>
      </c>
      <c r="G47" s="12">
        <v>59.19</v>
      </c>
      <c r="H47" s="12">
        <v>62.91</v>
      </c>
      <c r="I47" s="12">
        <v>67.42</v>
      </c>
      <c r="J47" s="13">
        <v>65.430000000000007</v>
      </c>
    </row>
    <row r="48" spans="2:10" ht="57.75" customHeight="1">
      <c r="B48" s="14"/>
      <c r="C48" s="1174" t="s">
        <v>4</v>
      </c>
      <c r="D48" s="1174"/>
      <c r="E48" s="1175"/>
      <c r="F48" s="15">
        <v>12.62</v>
      </c>
      <c r="G48" s="16">
        <v>16.21</v>
      </c>
      <c r="H48" s="16">
        <v>19.670000000000002</v>
      </c>
      <c r="I48" s="16">
        <v>22.71</v>
      </c>
      <c r="J48" s="17">
        <v>16.28</v>
      </c>
    </row>
    <row r="49" spans="2:10" ht="57.75" customHeight="1" thickBot="1">
      <c r="B49" s="18"/>
      <c r="C49" s="1176" t="s">
        <v>5</v>
      </c>
      <c r="D49" s="1176"/>
      <c r="E49" s="1177"/>
      <c r="F49" s="19">
        <v>6.87</v>
      </c>
      <c r="G49" s="20">
        <v>11.54</v>
      </c>
      <c r="H49" s="20">
        <v>2.66</v>
      </c>
      <c r="I49" s="20">
        <v>7.47</v>
      </c>
      <c r="J49" s="21">
        <v>0.13</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Windows ユーザー</cp:lastModifiedBy>
  <cp:lastPrinted>2018-03-06T00:14:29Z</cp:lastPrinted>
  <dcterms:created xsi:type="dcterms:W3CDTF">2018-01-24T06:04:18Z</dcterms:created>
  <dcterms:modified xsi:type="dcterms:W3CDTF">2018-11-27T02:22:22Z</dcterms:modified>
</cp:coreProperties>
</file>